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Titles" localSheetId="0">'1'!$4:$5</definedName>
    <definedName name="_xlnm.Print_Area" localSheetId="0">'1'!$A$1:$I$164</definedName>
  </definedNames>
  <calcPr fullCalcOnLoad="1"/>
</workbook>
</file>

<file path=xl/sharedStrings.xml><?xml version="1.0" encoding="utf-8"?>
<sst xmlns="http://schemas.openxmlformats.org/spreadsheetml/2006/main" count="250" uniqueCount="194">
  <si>
    <t>заправка огнетушителей</t>
  </si>
  <si>
    <t>поверка средств измерения</t>
  </si>
  <si>
    <t>проверка дымовентканалов</t>
  </si>
  <si>
    <t>замеры сопротивления</t>
  </si>
  <si>
    <t>обучен.сан.-гигиенич.навыкам</t>
  </si>
  <si>
    <t>225/1</t>
  </si>
  <si>
    <t>225/2</t>
  </si>
  <si>
    <t>226/1</t>
  </si>
  <si>
    <t>226/2</t>
  </si>
  <si>
    <t>Обслуживание АПС</t>
  </si>
  <si>
    <t>Обслуживание линии 01</t>
  </si>
  <si>
    <t xml:space="preserve">охрана </t>
  </si>
  <si>
    <t>проверка качества огнезащитной обработки</t>
  </si>
  <si>
    <t>анализы воды (бассейн)</t>
  </si>
  <si>
    <t>Обучение операторов котельных</t>
  </si>
  <si>
    <t>инструктаж операторов и поваров</t>
  </si>
  <si>
    <t>обработка территории от клещей</t>
  </si>
  <si>
    <t>плата за негативное воздействие</t>
  </si>
  <si>
    <t>Тепловые сети</t>
  </si>
  <si>
    <t>АгроЖилСервис</t>
  </si>
  <si>
    <t>223/1</t>
  </si>
  <si>
    <t>223/2</t>
  </si>
  <si>
    <t>223/4</t>
  </si>
  <si>
    <t>223/3</t>
  </si>
  <si>
    <t>электроэнергия</t>
  </si>
  <si>
    <t>оформление техпаспортов на здания, землю</t>
  </si>
  <si>
    <t>аттестация рабочих мест ОУ</t>
  </si>
  <si>
    <t>огнезащитная обработка деревянных конструкций чердачных помещений</t>
  </si>
  <si>
    <t>предрейсовое и послерейсовое освидетельствование водителей</t>
  </si>
  <si>
    <t>тех. обсл. эл. и  холод. обор.</t>
  </si>
  <si>
    <t>мониторинг транспортных средств, ретрансляция данных, ремонт модулей мониторинга</t>
  </si>
  <si>
    <t>опрессовка и ремонт систем отопления</t>
  </si>
  <si>
    <t>Экон.статья</t>
  </si>
  <si>
    <t>опл. труда и начисл.</t>
  </si>
  <si>
    <t>приобр.услуг</t>
  </si>
  <si>
    <t>связь</t>
  </si>
  <si>
    <t>транс.услуги</t>
  </si>
  <si>
    <t>газ</t>
  </si>
  <si>
    <t>кап.ремонт</t>
  </si>
  <si>
    <t>тех. обсл. газ. обор.</t>
  </si>
  <si>
    <t>тех. обсл. котельн.</t>
  </si>
  <si>
    <t>подписка</t>
  </si>
  <si>
    <t>мед. осмотр</t>
  </si>
  <si>
    <t>социал.обеспеч.</t>
  </si>
  <si>
    <t>260 (262)</t>
  </si>
  <si>
    <t>прочие расходы</t>
  </si>
  <si>
    <t>пост.нефин.активов</t>
  </si>
  <si>
    <t>увел.ст-ти мат.запас.</t>
  </si>
  <si>
    <t>дез. работы</t>
  </si>
  <si>
    <t>КОСГУ</t>
  </si>
  <si>
    <t>223/5</t>
  </si>
  <si>
    <t>ц/отопление и ГВС, в т.ч.</t>
  </si>
  <si>
    <t>Итого ПРОЧИЕ</t>
  </si>
  <si>
    <t xml:space="preserve">Организация питания </t>
  </si>
  <si>
    <t>приобретение лампочек по программе энергосбережения</t>
  </si>
  <si>
    <t>в т.ч. по кварталам</t>
  </si>
  <si>
    <t>Всего сумма, тыс.руб.</t>
  </si>
  <si>
    <t>I</t>
  </si>
  <si>
    <t>II</t>
  </si>
  <si>
    <t>III</t>
  </si>
  <si>
    <t>IV</t>
  </si>
  <si>
    <t>зарплата (ФЗ "Об образовании")</t>
  </si>
  <si>
    <t>детские сады (присмотр и уход МБ)</t>
  </si>
  <si>
    <t>прочие выплаты (МБ)</t>
  </si>
  <si>
    <t>начисления (ФЗ "Об образовании")</t>
  </si>
  <si>
    <t>услуги связи (МБ)</t>
  </si>
  <si>
    <t>ком.услуги (МБ)</t>
  </si>
  <si>
    <t>содер.имущества (МБ)</t>
  </si>
  <si>
    <t xml:space="preserve">Прочие услуги </t>
  </si>
  <si>
    <t>Организация питания учащихся (ЗТО) 1-5 кл.многод.,6-9 кл.</t>
  </si>
  <si>
    <t>Организация питания в летнюю оздоровительную кампанию (услуги)</t>
  </si>
  <si>
    <t>прочие расходы (МБ)</t>
  </si>
  <si>
    <t>пособие на сан.- курортное лечение (ЗТО)</t>
  </si>
  <si>
    <t>медикаменты (МБ)</t>
  </si>
  <si>
    <t>запчасти к автомобилям (МБ)</t>
  </si>
  <si>
    <t xml:space="preserve">расходные материалы (тонер, комплектующие к компьютерам и др.) (МБ)                   </t>
  </si>
  <si>
    <t>Всего по смете</t>
  </si>
  <si>
    <t xml:space="preserve">заработная плата </t>
  </si>
  <si>
    <t>начисления на оплату труда</t>
  </si>
  <si>
    <t>книги,кабинеты,уч.- нагл.пособия,спортинвентарь,игры, игрушки (ФЗ)</t>
  </si>
  <si>
    <t>Экономическая классификация</t>
  </si>
  <si>
    <t>VPN (МБ)</t>
  </si>
  <si>
    <t>Подвоз  учащихся (МБ)</t>
  </si>
  <si>
    <t>комплектующие и расходные материалы к оргтехнике (ФЗ)</t>
  </si>
  <si>
    <t>канцтовары (ФЗ)</t>
  </si>
  <si>
    <t>увел.ст-ти основных ср-в</t>
  </si>
  <si>
    <t>питание дошкольников за счет род. платы(МБ)</t>
  </si>
  <si>
    <t>питание льготной категории дошкольников (МБ)</t>
  </si>
  <si>
    <t>надбавки (ЗТО)</t>
  </si>
  <si>
    <t>платные услуги</t>
  </si>
  <si>
    <t>режимно-наладочные испытания котлов в котельных</t>
  </si>
  <si>
    <t>Организация питания учащихся (МБ) 50р.</t>
  </si>
  <si>
    <t>обучение ответственных за БЭ ТЭУ</t>
  </si>
  <si>
    <t>услуги по ведению сайта</t>
  </si>
  <si>
    <t>обучение электротехнического персонала</t>
  </si>
  <si>
    <t>госпошлина на обучение ответств. за газовое оборуд.</t>
  </si>
  <si>
    <t>приобретение оргтехники (ФЗ)</t>
  </si>
  <si>
    <t>линолеум огнезащитный</t>
  </si>
  <si>
    <t>ц/отопление и ГВС</t>
  </si>
  <si>
    <t>вода, пропуск, очистка стоков в т.ч.</t>
  </si>
  <si>
    <t xml:space="preserve"> ВКХ</t>
  </si>
  <si>
    <t xml:space="preserve"> АгроЖилСервис</t>
  </si>
  <si>
    <t>Налог на имущество, землю</t>
  </si>
  <si>
    <t>855; 07; 01; 01 1 01 82530; 111; 211 0000</t>
  </si>
  <si>
    <t>855; 07; 01; 01 1 01 00590; 111; 211 0000</t>
  </si>
  <si>
    <t>855; 07; 01; 01 1 01 00590; 242; 221 0000</t>
  </si>
  <si>
    <t>855; 07; 01; 01 1 01 00590; 244; 222 0000</t>
  </si>
  <si>
    <t xml:space="preserve">855; 07; 01; 01 1 01 00590; 244; 223 1000 </t>
  </si>
  <si>
    <t xml:space="preserve">855; 07; 01; 01 1 01 00590; 244; 223 2000 </t>
  </si>
  <si>
    <t xml:space="preserve">855; 07; 01; 01 1 01 00590; 244; 223 4000 </t>
  </si>
  <si>
    <t xml:space="preserve">855; 07; 01; 01 1 01 00590; 244; 223 3000 </t>
  </si>
  <si>
    <t xml:space="preserve">855; 07; 01; 01 1 01 00590; 244; 223 5000 </t>
  </si>
  <si>
    <t xml:space="preserve">855; 07; 01; 01 1 01 00590; 244; 225 2000 </t>
  </si>
  <si>
    <t xml:space="preserve">855; 07; 01; 01 1 01 00590; 244; 226 2000 </t>
  </si>
  <si>
    <t xml:space="preserve">855; 07; 01; 01 1 01 82530; 321; 262 0000 </t>
  </si>
  <si>
    <t xml:space="preserve">855; 07; 01; 01 1 01 00590; 244; 310 0000 </t>
  </si>
  <si>
    <t xml:space="preserve">855; 07; 01; 01 1 01 00590; 242; 226 2000 </t>
  </si>
  <si>
    <t>командировочные (МБ)</t>
  </si>
  <si>
    <t>проезд работников к месту работы и обратно (ЗТО)</t>
  </si>
  <si>
    <t>сервисное обслуживание системы очистки воды</t>
  </si>
  <si>
    <t>обучение ответственных за тепловое хозяйство</t>
  </si>
  <si>
    <t xml:space="preserve">оформление документации  на котельную </t>
  </si>
  <si>
    <t xml:space="preserve">855; 07; 01; 01 1 01 21320; 244; 310 0000 </t>
  </si>
  <si>
    <t>приобретение огнетушителей (МБ)</t>
  </si>
  <si>
    <t>интернет (МБ)</t>
  </si>
  <si>
    <t>посуда (МБ)</t>
  </si>
  <si>
    <t>855; 07; 01; 01 1 01 82910; 111; 211 0000</t>
  </si>
  <si>
    <t>855; 07; 01; 01 1 01 00590; 112; 2262000</t>
  </si>
  <si>
    <t>855; 07; 01; 01 4 00 21350; 112; 2262000</t>
  </si>
  <si>
    <t>проезд на курсы повышения квалификации (МБ)</t>
  </si>
  <si>
    <t>пособие до 3-х лет (50 руб.)  (МБ)</t>
  </si>
  <si>
    <t>855; 07; 01; 01 1 01 00590; 111; 266 0000</t>
  </si>
  <si>
    <t xml:space="preserve">855; 07; 01; 01 1 01 82910; 119; 213 0000 </t>
  </si>
  <si>
    <t xml:space="preserve">855; 07; 01; 01 1 01 82530; 119; 213 0000 </t>
  </si>
  <si>
    <t>855; 07; 01; 01 1 01 00590; 119; 213 0000</t>
  </si>
  <si>
    <t>855; 07; 01; 01 1 01 82530; 112; 2262000</t>
  </si>
  <si>
    <t>Диагностика трансп.средств</t>
  </si>
  <si>
    <t xml:space="preserve">техническое освидетельствование а/т средств </t>
  </si>
  <si>
    <t xml:space="preserve">Страхование </t>
  </si>
  <si>
    <t>страхование (котельных, а/трансп.средств)</t>
  </si>
  <si>
    <t xml:space="preserve">855; 07; 01; 01 1 01 00590; 244; 227 0000 </t>
  </si>
  <si>
    <t>экспертиза котельных</t>
  </si>
  <si>
    <t>изготовление 3Д модели ОУ</t>
  </si>
  <si>
    <t>Услуги, работы для целей капитальных вложений</t>
  </si>
  <si>
    <t xml:space="preserve">проектные работы </t>
  </si>
  <si>
    <t>единовр.выплата пенсионерам</t>
  </si>
  <si>
    <t xml:space="preserve">855; 07; 01; 01 1 01 72530; 321; 262 0000 </t>
  </si>
  <si>
    <t xml:space="preserve">855; 07; 01; 01 1 01 82910; 242; 310 0000 </t>
  </si>
  <si>
    <t xml:space="preserve">855; 07; 01; 01 1 01 82910; 244; 310 0000 </t>
  </si>
  <si>
    <t>технологическое оборудование для ДОУ (холодильники,стиральные машины,эл.мясорубки,водонагреватели, генераторы и др.) МБ</t>
  </si>
  <si>
    <t>приобретение мебели, игрушек и др.осн.средств за счет платных услуг (МБ)</t>
  </si>
  <si>
    <t>приобретение оргтехники за счет платных услуг (МБ)</t>
  </si>
  <si>
    <t xml:space="preserve">855; 07; 01; 01 1 01 21320; 242; 310 0000 </t>
  </si>
  <si>
    <t xml:space="preserve">855; 07; 01; 01 1 01 00590; 244; 3410000 </t>
  </si>
  <si>
    <t xml:space="preserve">855; 07; 01; 01 1 01 00590; 244; 342 0000 </t>
  </si>
  <si>
    <t>Увеличение стоимости строительных материалов</t>
  </si>
  <si>
    <t>краска и цемент</t>
  </si>
  <si>
    <t xml:space="preserve">855; 07; 01; 01 1 01 00590; 244; 343 0000 </t>
  </si>
  <si>
    <t xml:space="preserve">855; 07; 01; 01 1 01 00590; 244; 344 0000 </t>
  </si>
  <si>
    <t>Увеличение стоимости прочих материальных запасов однократного применения</t>
  </si>
  <si>
    <t xml:space="preserve">расходные материалы (бумага, канцтовары и др.)           </t>
  </si>
  <si>
    <t>Увеличение стоимости мягкого инвентаря</t>
  </si>
  <si>
    <t xml:space="preserve">855; 07; 01; 01 1 01 00590; 244; 345 0000 </t>
  </si>
  <si>
    <t xml:space="preserve"> мягкий инвентарь за счет род.платы</t>
  </si>
  <si>
    <t xml:space="preserve"> мягкий инвентарь за счет местного бюджета (льготная категория дошкольников)</t>
  </si>
  <si>
    <r>
      <t>моющие средства</t>
    </r>
    <r>
      <rPr>
        <sz val="10"/>
        <rFont val="Arial"/>
        <family val="2"/>
      </rPr>
      <t xml:space="preserve"> за счет род.платы</t>
    </r>
  </si>
  <si>
    <r>
      <t>моющие средства</t>
    </r>
    <r>
      <rPr>
        <sz val="10"/>
        <rFont val="Arial"/>
        <family val="2"/>
      </rPr>
      <t xml:space="preserve"> за счет местного бюджета (льготная категория дошкольников)</t>
    </r>
  </si>
  <si>
    <t>приобретение стройматер. и др. за счет платных услуг (МБ)</t>
  </si>
  <si>
    <t>грамоты (ФЗ)</t>
  </si>
  <si>
    <t xml:space="preserve">855; 07; 01; 01 1 01 82910; 242; 346 0000 </t>
  </si>
  <si>
    <t xml:space="preserve">855; 07; 01; 01 1 01 82910; 244; 346 0000 </t>
  </si>
  <si>
    <t xml:space="preserve">855; 07; 01; 01 1 01 82910; 244; 349 0000 </t>
  </si>
  <si>
    <t xml:space="preserve">855; 07; 01; 01 1 01 00590; 244; 346 0000 </t>
  </si>
  <si>
    <t>855; 07; 01; 01 1 01 00590; 244; 346 0000</t>
  </si>
  <si>
    <t>855; 07; 01; 01 1 01 00590; 242; 346 0000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</si>
  <si>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</si>
  <si>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</si>
  <si>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горюче-смазочных материалов (ГСМ)</t>
  </si>
  <si>
    <t xml:space="preserve">Увеличение стоимости лекарственных препаратов и материалов, применяемых в медицинских целях </t>
  </si>
  <si>
    <t>Обучение отвественных по охране труда (котельные)</t>
  </si>
  <si>
    <t xml:space="preserve">855; 07; 01; 01 1 01 90100; 244; 228 0000 </t>
  </si>
  <si>
    <t xml:space="preserve">855; 07; 01; 01 1 01 00590; 851; 291 0000 </t>
  </si>
  <si>
    <t xml:space="preserve">855; 07; 01; 01 1 01 00590; 852; 291 0000 </t>
  </si>
  <si>
    <t xml:space="preserve">855; 07; 01; 01 1 01 00590; 244; 3460000 </t>
  </si>
  <si>
    <t xml:space="preserve">855; 07; 01; 06 1 00 23380; 244; 346 0000 </t>
  </si>
  <si>
    <t>Расшифровка к смете на 2020 год</t>
  </si>
  <si>
    <t>Защищенный канал VIPNet</t>
  </si>
  <si>
    <t>КЭВМ мониторинг</t>
  </si>
  <si>
    <t>ремонт АПС</t>
  </si>
  <si>
    <t>КЭВМ техобсл.</t>
  </si>
  <si>
    <t>инструментальная проверка АПС</t>
  </si>
  <si>
    <t>статическое испытание пожарных лестниц, кранов, огражд.кровли и др.</t>
  </si>
  <si>
    <t>по   МКДОУ "Красинский д/с"</t>
  </si>
  <si>
    <t>вывоз твердых бытовых отходов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</si>
</sst>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wrapText="1"/>
    </xf>
    <xf numFmtId="180" fontId="0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0" fontId="11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180" fontId="9" fillId="33" borderId="14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wrapText="1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80" fontId="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80" fontId="2" fillId="33" borderId="10" xfId="0" applyNumberFormat="1" applyFont="1" applyFill="1" applyBorder="1" applyAlignment="1">
      <alignment horizontal="center"/>
    </xf>
    <xf numFmtId="178" fontId="2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178" fontId="0" fillId="33" borderId="10" xfId="42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 wrapText="1"/>
    </xf>
    <xf numFmtId="180" fontId="12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8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0" fontId="2" fillId="34" borderId="10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13">
      <selection activeCell="L28" sqref="L28"/>
    </sheetView>
  </sheetViews>
  <sheetFormatPr defaultColWidth="9.140625" defaultRowHeight="12.75"/>
  <cols>
    <col min="1" max="1" width="37.7109375" style="59" customWidth="1"/>
    <col min="2" max="2" width="37.140625" style="59" customWidth="1"/>
    <col min="3" max="3" width="8.28125" style="59" customWidth="1"/>
    <col min="4" max="4" width="12.57421875" style="59" customWidth="1"/>
    <col min="5" max="5" width="9.140625" style="59" customWidth="1"/>
    <col min="6" max="6" width="10.7109375" style="59" customWidth="1"/>
    <col min="7" max="7" width="9.8515625" style="59" customWidth="1"/>
    <col min="8" max="8" width="9.421875" style="59" customWidth="1"/>
    <col min="9" max="9" width="0.2890625" style="59" hidden="1" customWidth="1"/>
    <col min="10" max="16384" width="9.140625" style="59" customWidth="1"/>
  </cols>
  <sheetData>
    <row r="1" spans="2:9" ht="21.75" customHeight="1">
      <c r="B1" s="14" t="s">
        <v>185</v>
      </c>
      <c r="C1" s="14"/>
      <c r="D1" s="14"/>
      <c r="E1" s="14"/>
      <c r="F1" s="14"/>
      <c r="G1" s="14"/>
      <c r="H1" s="14"/>
      <c r="I1" s="14"/>
    </row>
    <row r="2" spans="2:9" ht="23.25" customHeight="1">
      <c r="B2" s="15" t="s">
        <v>192</v>
      </c>
      <c r="C2" s="15"/>
      <c r="D2" s="15"/>
      <c r="E2" s="15"/>
      <c r="F2" s="15"/>
      <c r="G2" s="15"/>
      <c r="H2" s="15"/>
      <c r="I2" s="15"/>
    </row>
    <row r="3" spans="2:9" ht="16.5" thickBot="1">
      <c r="B3" s="82"/>
      <c r="C3" s="82"/>
      <c r="D3" s="82"/>
      <c r="E3" s="82"/>
      <c r="F3" s="16"/>
      <c r="G3" s="16"/>
      <c r="H3" s="16"/>
      <c r="I3" s="16"/>
    </row>
    <row r="4" spans="1:10" ht="31.5" customHeight="1">
      <c r="A4" s="87" t="s">
        <v>80</v>
      </c>
      <c r="B4" s="90" t="s">
        <v>32</v>
      </c>
      <c r="C4" s="92" t="s">
        <v>49</v>
      </c>
      <c r="D4" s="94" t="s">
        <v>56</v>
      </c>
      <c r="E4" s="88" t="s">
        <v>55</v>
      </c>
      <c r="F4" s="88"/>
      <c r="G4" s="88"/>
      <c r="H4" s="89"/>
      <c r="I4" s="17"/>
      <c r="J4" s="60"/>
    </row>
    <row r="5" spans="1:10" ht="48.75" customHeight="1" thickBot="1">
      <c r="A5" s="87"/>
      <c r="B5" s="91"/>
      <c r="C5" s="93"/>
      <c r="D5" s="95"/>
      <c r="E5" s="18" t="s">
        <v>57</v>
      </c>
      <c r="F5" s="19" t="s">
        <v>58</v>
      </c>
      <c r="G5" s="18" t="s">
        <v>59</v>
      </c>
      <c r="H5" s="20" t="s">
        <v>60</v>
      </c>
      <c r="I5" s="21" t="s">
        <v>52</v>
      </c>
      <c r="J5" s="60"/>
    </row>
    <row r="6" spans="1:9" ht="14.25">
      <c r="A6" s="45"/>
      <c r="B6" s="22" t="s">
        <v>33</v>
      </c>
      <c r="C6" s="23">
        <v>210</v>
      </c>
      <c r="D6" s="24">
        <f>D7+D13+D15</f>
        <v>0</v>
      </c>
      <c r="E6" s="24">
        <f>E7+E13+E15</f>
        <v>0</v>
      </c>
      <c r="F6" s="24">
        <f>F7+F13+F15</f>
        <v>0</v>
      </c>
      <c r="G6" s="24">
        <f>G7+G13+G15</f>
        <v>0</v>
      </c>
      <c r="H6" s="24">
        <f>H7+H13+H15</f>
        <v>0</v>
      </c>
      <c r="I6" s="25" t="e">
        <f>I8+I13+I16</f>
        <v>#REF!</v>
      </c>
    </row>
    <row r="7" spans="1:9" ht="12.75">
      <c r="A7" s="45"/>
      <c r="B7" s="26" t="s">
        <v>77</v>
      </c>
      <c r="C7" s="27">
        <v>211</v>
      </c>
      <c r="D7" s="28">
        <f>D8+D9+D10+D11</f>
        <v>0</v>
      </c>
      <c r="E7" s="28">
        <f>E8+E9+E10+E11</f>
        <v>0</v>
      </c>
      <c r="F7" s="28">
        <f>F8+F9+F10+F11</f>
        <v>0</v>
      </c>
      <c r="G7" s="28">
        <f>G8+G9+G10+G11</f>
        <v>0</v>
      </c>
      <c r="H7" s="28">
        <f>H8+H9+H10+H11</f>
        <v>0</v>
      </c>
      <c r="I7" s="29"/>
    </row>
    <row r="8" spans="1:9" ht="12.75">
      <c r="A8" s="45" t="s">
        <v>126</v>
      </c>
      <c r="B8" s="2" t="s">
        <v>61</v>
      </c>
      <c r="C8" s="11"/>
      <c r="D8" s="61"/>
      <c r="E8" s="61"/>
      <c r="F8" s="61"/>
      <c r="G8" s="61"/>
      <c r="H8" s="61"/>
      <c r="I8" s="62"/>
    </row>
    <row r="9" spans="1:9" ht="12.75">
      <c r="A9" s="45" t="s">
        <v>103</v>
      </c>
      <c r="B9" s="30" t="s">
        <v>88</v>
      </c>
      <c r="C9" s="11"/>
      <c r="D9" s="61"/>
      <c r="E9" s="61"/>
      <c r="F9" s="61"/>
      <c r="G9" s="61"/>
      <c r="H9" s="61"/>
      <c r="I9" s="62"/>
    </row>
    <row r="10" spans="1:9" ht="12.75">
      <c r="A10" s="45" t="s">
        <v>104</v>
      </c>
      <c r="B10" s="30" t="s">
        <v>62</v>
      </c>
      <c r="C10" s="11"/>
      <c r="D10" s="61"/>
      <c r="E10" s="61"/>
      <c r="F10" s="61"/>
      <c r="G10" s="61"/>
      <c r="H10" s="61"/>
      <c r="I10" s="62"/>
    </row>
    <row r="11" spans="1:9" ht="12.75">
      <c r="A11" s="45" t="s">
        <v>104</v>
      </c>
      <c r="B11" s="2" t="s">
        <v>89</v>
      </c>
      <c r="C11" s="11"/>
      <c r="D11" s="8"/>
      <c r="E11" s="8"/>
      <c r="F11" s="61"/>
      <c r="G11" s="61"/>
      <c r="H11" s="61"/>
      <c r="I11" s="45"/>
    </row>
    <row r="12" spans="1:9" ht="12.75">
      <c r="A12" s="45"/>
      <c r="C12" s="11"/>
      <c r="D12" s="8"/>
      <c r="E12" s="8"/>
      <c r="F12" s="61"/>
      <c r="G12" s="61"/>
      <c r="H12" s="61"/>
      <c r="I12" s="45"/>
    </row>
    <row r="13" spans="1:9" ht="12.75">
      <c r="A13" s="45"/>
      <c r="B13" s="26" t="s">
        <v>63</v>
      </c>
      <c r="C13" s="27">
        <v>212</v>
      </c>
      <c r="D13" s="28"/>
      <c r="E13" s="28"/>
      <c r="F13" s="28"/>
      <c r="G13" s="28"/>
      <c r="H13" s="28"/>
      <c r="I13" s="28" t="e">
        <f>#REF!+#REF!+#REF!</f>
        <v>#REF!</v>
      </c>
    </row>
    <row r="14" spans="1:9" ht="12.75">
      <c r="A14" s="45"/>
      <c r="B14" s="32"/>
      <c r="C14" s="3"/>
      <c r="D14" s="8"/>
      <c r="E14" s="8"/>
      <c r="F14" s="61"/>
      <c r="G14" s="61"/>
      <c r="H14" s="61"/>
      <c r="I14" s="45"/>
    </row>
    <row r="15" spans="1:9" ht="12.75">
      <c r="A15" s="45"/>
      <c r="B15" s="26" t="s">
        <v>78</v>
      </c>
      <c r="C15" s="27">
        <v>213</v>
      </c>
      <c r="D15" s="28">
        <f>D16+D17+D18+D19</f>
        <v>0</v>
      </c>
      <c r="E15" s="28">
        <f>E16+E17+E18+E19</f>
        <v>0</v>
      </c>
      <c r="F15" s="28">
        <f>F16+F17+F18+F19</f>
        <v>0</v>
      </c>
      <c r="G15" s="28">
        <f>G16+G17+G18+G19</f>
        <v>0</v>
      </c>
      <c r="H15" s="28">
        <f>H16+H17+H18+H19</f>
        <v>0</v>
      </c>
      <c r="I15" s="45"/>
    </row>
    <row r="16" spans="1:9" ht="12.75">
      <c r="A16" s="45" t="s">
        <v>132</v>
      </c>
      <c r="B16" s="2" t="s">
        <v>64</v>
      </c>
      <c r="C16" s="11"/>
      <c r="D16" s="8"/>
      <c r="E16" s="8"/>
      <c r="F16" s="8"/>
      <c r="G16" s="8"/>
      <c r="H16" s="8"/>
      <c r="I16" s="8">
        <f>I8*30.2%</f>
        <v>0</v>
      </c>
    </row>
    <row r="17" spans="1:9" ht="12.75">
      <c r="A17" s="45" t="s">
        <v>133</v>
      </c>
      <c r="B17" s="30" t="s">
        <v>88</v>
      </c>
      <c r="C17" s="11"/>
      <c r="D17" s="8"/>
      <c r="E17" s="8"/>
      <c r="F17" s="8"/>
      <c r="G17" s="8"/>
      <c r="H17" s="8"/>
      <c r="I17" s="8"/>
    </row>
    <row r="18" spans="1:9" ht="12.75">
      <c r="A18" s="45" t="s">
        <v>134</v>
      </c>
      <c r="B18" s="30" t="s">
        <v>62</v>
      </c>
      <c r="C18" s="11"/>
      <c r="D18" s="8"/>
      <c r="E18" s="8"/>
      <c r="F18" s="8"/>
      <c r="G18" s="8"/>
      <c r="H18" s="8"/>
      <c r="I18" s="8">
        <f>I9*30.2%</f>
        <v>0</v>
      </c>
    </row>
    <row r="19" spans="1:9" ht="12.75">
      <c r="A19" s="45" t="s">
        <v>134</v>
      </c>
      <c r="B19" s="2" t="s">
        <v>89</v>
      </c>
      <c r="C19" s="11"/>
      <c r="D19" s="8"/>
      <c r="E19" s="8"/>
      <c r="F19" s="8"/>
      <c r="G19" s="8"/>
      <c r="H19" s="8"/>
      <c r="I19" s="8">
        <f>I10*30.2%</f>
        <v>0</v>
      </c>
    </row>
    <row r="20" spans="1:9" ht="12.75">
      <c r="A20" s="45"/>
      <c r="C20" s="11"/>
      <c r="D20" s="3"/>
      <c r="E20" s="3"/>
      <c r="F20" s="63"/>
      <c r="G20" s="63"/>
      <c r="H20" s="63"/>
      <c r="I20" s="45"/>
    </row>
    <row r="21" spans="1:9" ht="14.25">
      <c r="A21" s="45"/>
      <c r="B21" s="33" t="s">
        <v>34</v>
      </c>
      <c r="C21" s="34">
        <v>220</v>
      </c>
      <c r="D21" s="35">
        <f>D22+D27+D32+D44+D69+D103+D106</f>
        <v>196.8</v>
      </c>
      <c r="E21" s="35">
        <f>E22+E27+E32+E44+E69+E103+E106</f>
        <v>49.7</v>
      </c>
      <c r="F21" s="35">
        <f>F22+F27+F32+F44+F69+F103+F106</f>
        <v>73.8</v>
      </c>
      <c r="G21" s="35">
        <f>G22+G27+G32+G44+G69+G103+G106</f>
        <v>47.4</v>
      </c>
      <c r="H21" s="35">
        <f>H22+H27+H32+H44+H69+H103+H106</f>
        <v>25.900000000000002</v>
      </c>
      <c r="I21" s="35" t="e">
        <f>I22</f>
        <v>#REF!</v>
      </c>
    </row>
    <row r="22" spans="1:9" ht="12.75">
      <c r="A22" s="45"/>
      <c r="B22" s="2" t="s">
        <v>35</v>
      </c>
      <c r="C22" s="27">
        <v>221</v>
      </c>
      <c r="D22" s="28">
        <f>D23+D24+D25</f>
        <v>0</v>
      </c>
      <c r="E22" s="28">
        <f>E23+E24+E25</f>
        <v>0</v>
      </c>
      <c r="F22" s="28">
        <f>F23+F24+F25</f>
        <v>0</v>
      </c>
      <c r="G22" s="28">
        <f>G23+G24+G25</f>
        <v>0</v>
      </c>
      <c r="H22" s="28">
        <f>H23+H24+H25</f>
        <v>0</v>
      </c>
      <c r="I22" s="32" t="e">
        <f>I24+#REF!+I25</f>
        <v>#REF!</v>
      </c>
    </row>
    <row r="23" spans="1:9" ht="12.75">
      <c r="A23" s="45" t="s">
        <v>105</v>
      </c>
      <c r="B23" s="36" t="s">
        <v>124</v>
      </c>
      <c r="C23" s="11"/>
      <c r="D23" s="5">
        <f>E23+F23+G23+H23</f>
        <v>0</v>
      </c>
      <c r="E23" s="5"/>
      <c r="F23" s="5"/>
      <c r="G23" s="5"/>
      <c r="H23" s="5"/>
      <c r="I23" s="32"/>
    </row>
    <row r="24" spans="1:9" ht="12.75">
      <c r="A24" s="45" t="s">
        <v>105</v>
      </c>
      <c r="B24" s="31" t="s">
        <v>65</v>
      </c>
      <c r="C24" s="11"/>
      <c r="D24" s="5">
        <f>E24+F24+G24+H24</f>
        <v>0</v>
      </c>
      <c r="E24" s="7"/>
      <c r="F24" s="64"/>
      <c r="G24" s="64"/>
      <c r="H24" s="64"/>
      <c r="I24" s="45"/>
    </row>
    <row r="25" spans="1:9" ht="12.75">
      <c r="A25" s="45" t="s">
        <v>105</v>
      </c>
      <c r="B25" s="6" t="s">
        <v>81</v>
      </c>
      <c r="C25" s="11"/>
      <c r="D25" s="5">
        <f>E25+F25+G25+H25</f>
        <v>0</v>
      </c>
      <c r="E25" s="7"/>
      <c r="F25" s="7"/>
      <c r="G25" s="7"/>
      <c r="H25" s="7"/>
      <c r="I25" s="45"/>
    </row>
    <row r="26" spans="1:9" ht="12.75">
      <c r="A26" s="45"/>
      <c r="B26" s="1"/>
      <c r="C26" s="11"/>
      <c r="D26" s="7"/>
      <c r="E26" s="37"/>
      <c r="F26" s="65"/>
      <c r="G26" s="65"/>
      <c r="H26" s="65"/>
      <c r="I26" s="45"/>
    </row>
    <row r="27" spans="1:9" ht="12.75">
      <c r="A27" s="45"/>
      <c r="B27" s="38" t="s">
        <v>36</v>
      </c>
      <c r="C27" s="27">
        <v>222</v>
      </c>
      <c r="D27" s="39">
        <f>D30</f>
        <v>0</v>
      </c>
      <c r="E27" s="39">
        <f>E30</f>
        <v>0</v>
      </c>
      <c r="F27" s="39">
        <f>F30</f>
        <v>0</v>
      </c>
      <c r="G27" s="39">
        <f>G30</f>
        <v>0</v>
      </c>
      <c r="H27" s="39">
        <f>H30</f>
        <v>0</v>
      </c>
      <c r="I27" s="32" t="e">
        <f>I29+I30+#REF!+#REF!</f>
        <v>#REF!</v>
      </c>
    </row>
    <row r="28" spans="1:9" ht="12.75">
      <c r="A28" s="45"/>
      <c r="B28" s="40"/>
      <c r="C28" s="11"/>
      <c r="D28" s="7"/>
      <c r="E28" s="37"/>
      <c r="F28" s="37"/>
      <c r="G28" s="37"/>
      <c r="H28" s="37"/>
      <c r="I28" s="32"/>
    </row>
    <row r="29" spans="1:9" ht="12.75">
      <c r="A29" s="45"/>
      <c r="B29" s="6"/>
      <c r="C29" s="11"/>
      <c r="D29" s="7"/>
      <c r="E29" s="37"/>
      <c r="F29" s="65"/>
      <c r="G29" s="65"/>
      <c r="H29" s="65"/>
      <c r="I29" s="45"/>
    </row>
    <row r="30" spans="1:9" ht="12.75">
      <c r="A30" s="45" t="s">
        <v>106</v>
      </c>
      <c r="B30" s="31" t="s">
        <v>82</v>
      </c>
      <c r="C30" s="11"/>
      <c r="D30" s="7"/>
      <c r="E30" s="37"/>
      <c r="F30" s="65"/>
      <c r="G30" s="65"/>
      <c r="H30" s="65"/>
      <c r="I30" s="45"/>
    </row>
    <row r="31" spans="1:9" ht="12.75">
      <c r="A31" s="45"/>
      <c r="B31" s="32"/>
      <c r="C31" s="11"/>
      <c r="D31" s="7"/>
      <c r="E31" s="7"/>
      <c r="F31" s="64"/>
      <c r="G31" s="64"/>
      <c r="H31" s="64"/>
      <c r="I31" s="45"/>
    </row>
    <row r="32" spans="1:9" ht="12.75">
      <c r="A32" s="45"/>
      <c r="B32" s="38" t="s">
        <v>66</v>
      </c>
      <c r="C32" s="27">
        <v>223</v>
      </c>
      <c r="D32" s="39">
        <f aca="true" t="shared" si="0" ref="D32:I32">D33+D37+D38+D39+D42</f>
        <v>89.2</v>
      </c>
      <c r="E32" s="39">
        <f t="shared" si="0"/>
        <v>39.5</v>
      </c>
      <c r="F32" s="39">
        <f t="shared" si="0"/>
        <v>25.599999999999994</v>
      </c>
      <c r="G32" s="39">
        <f t="shared" si="0"/>
        <v>8.4</v>
      </c>
      <c r="H32" s="39">
        <f t="shared" si="0"/>
        <v>15.700000000000001</v>
      </c>
      <c r="I32" s="39" t="e">
        <f t="shared" si="0"/>
        <v>#REF!</v>
      </c>
    </row>
    <row r="33" spans="1:9" ht="12.75">
      <c r="A33" s="45"/>
      <c r="B33" s="38" t="s">
        <v>51</v>
      </c>
      <c r="C33" s="11" t="s">
        <v>20</v>
      </c>
      <c r="D33" s="41">
        <f>D35+D36</f>
        <v>0</v>
      </c>
      <c r="E33" s="41">
        <f>E35+E36</f>
        <v>0</v>
      </c>
      <c r="F33" s="41">
        <f>F35+F36</f>
        <v>0</v>
      </c>
      <c r="G33" s="41">
        <f>G35+G36</f>
        <v>0</v>
      </c>
      <c r="H33" s="41">
        <f>H35+H36</f>
        <v>0</v>
      </c>
      <c r="I33" s="32" t="e">
        <f>I34+#REF!</f>
        <v>#REF!</v>
      </c>
    </row>
    <row r="34" spans="1:9" ht="12.75">
      <c r="A34" s="45" t="s">
        <v>107</v>
      </c>
      <c r="B34" s="32" t="s">
        <v>98</v>
      </c>
      <c r="C34" s="11"/>
      <c r="D34" s="7"/>
      <c r="E34" s="7"/>
      <c r="F34" s="7"/>
      <c r="G34" s="7"/>
      <c r="H34" s="7"/>
      <c r="I34" s="32">
        <f>I35+I36</f>
        <v>0</v>
      </c>
    </row>
    <row r="35" spans="1:9" ht="12.75">
      <c r="A35" s="45"/>
      <c r="B35" s="2" t="s">
        <v>18</v>
      </c>
      <c r="C35" s="11"/>
      <c r="D35" s="41">
        <f>E35+F35+G35+H35</f>
        <v>0</v>
      </c>
      <c r="E35" s="41"/>
      <c r="F35" s="41"/>
      <c r="G35" s="41"/>
      <c r="H35" s="41"/>
      <c r="I35" s="42"/>
    </row>
    <row r="36" spans="1:9" ht="12.75">
      <c r="A36" s="45"/>
      <c r="B36" s="2" t="s">
        <v>19</v>
      </c>
      <c r="C36" s="11"/>
      <c r="D36" s="41">
        <f>E36+F36+G36+H36</f>
        <v>0</v>
      </c>
      <c r="E36" s="64"/>
      <c r="F36" s="64"/>
      <c r="G36" s="64"/>
      <c r="H36" s="64"/>
      <c r="I36" s="42"/>
    </row>
    <row r="37" spans="1:9" ht="12.75">
      <c r="A37" s="45" t="s">
        <v>108</v>
      </c>
      <c r="B37" s="32" t="s">
        <v>37</v>
      </c>
      <c r="C37" s="43" t="s">
        <v>21</v>
      </c>
      <c r="D37" s="41">
        <f>E37+F37+G37+H37</f>
        <v>54.10000000000001</v>
      </c>
      <c r="E37" s="41">
        <v>30</v>
      </c>
      <c r="F37" s="41">
        <v>16.7</v>
      </c>
      <c r="G37" s="41">
        <v>0.7</v>
      </c>
      <c r="H37" s="41">
        <v>6.7</v>
      </c>
      <c r="I37" s="45"/>
    </row>
    <row r="38" spans="1:9" ht="12.75">
      <c r="A38" s="45" t="s">
        <v>109</v>
      </c>
      <c r="B38" s="32" t="s">
        <v>24</v>
      </c>
      <c r="C38" s="43" t="s">
        <v>22</v>
      </c>
      <c r="D38" s="41">
        <f>E38+F38+G38+H38</f>
        <v>24.000000000000004</v>
      </c>
      <c r="E38" s="41">
        <v>6.7</v>
      </c>
      <c r="F38" s="41">
        <v>6.1</v>
      </c>
      <c r="G38" s="41">
        <v>4.9</v>
      </c>
      <c r="H38" s="41">
        <v>6.3</v>
      </c>
      <c r="I38" s="45"/>
    </row>
    <row r="39" spans="1:9" ht="12.75">
      <c r="A39" s="45" t="s">
        <v>110</v>
      </c>
      <c r="B39" s="32" t="s">
        <v>99</v>
      </c>
      <c r="C39" s="43" t="s">
        <v>23</v>
      </c>
      <c r="D39" s="41">
        <f aca="true" t="shared" si="1" ref="D39:I39">D40+D41</f>
        <v>3.5</v>
      </c>
      <c r="E39" s="41">
        <f>E40+E41</f>
        <v>0.9</v>
      </c>
      <c r="F39" s="41">
        <f t="shared" si="1"/>
        <v>0.9</v>
      </c>
      <c r="G39" s="41">
        <f t="shared" si="1"/>
        <v>0.9</v>
      </c>
      <c r="H39" s="41">
        <f t="shared" si="1"/>
        <v>0.8</v>
      </c>
      <c r="I39" s="32" t="e">
        <f t="shared" si="1"/>
        <v>#REF!</v>
      </c>
    </row>
    <row r="40" spans="1:9" ht="12.75">
      <c r="A40" s="45"/>
      <c r="B40" s="36" t="s">
        <v>100</v>
      </c>
      <c r="C40" s="3"/>
      <c r="D40" s="41">
        <f>E40+F40+G40+H40</f>
        <v>0</v>
      </c>
      <c r="E40" s="41"/>
      <c r="F40" s="41"/>
      <c r="G40" s="41"/>
      <c r="H40" s="41"/>
      <c r="I40" s="38" t="e">
        <f>#REF!+#REF!+#REF!</f>
        <v>#REF!</v>
      </c>
    </row>
    <row r="41" spans="1:9" ht="12.75">
      <c r="A41" s="45"/>
      <c r="B41" s="36" t="s">
        <v>101</v>
      </c>
      <c r="C41" s="3"/>
      <c r="D41" s="41">
        <f>E41+F41+G41+H41</f>
        <v>3.5</v>
      </c>
      <c r="E41" s="64">
        <v>0.9</v>
      </c>
      <c r="F41" s="64">
        <v>0.9</v>
      </c>
      <c r="G41" s="64">
        <v>0.9</v>
      </c>
      <c r="H41" s="64">
        <v>0.8</v>
      </c>
      <c r="I41" s="38" t="e">
        <f>#REF!+#REF!+#REF!</f>
        <v>#REF!</v>
      </c>
    </row>
    <row r="42" spans="1:9" ht="12.75">
      <c r="A42" s="45" t="s">
        <v>111</v>
      </c>
      <c r="B42" s="66" t="s">
        <v>193</v>
      </c>
      <c r="C42" s="3" t="s">
        <v>50</v>
      </c>
      <c r="D42" s="41">
        <f>E42+F42+G42+H42</f>
        <v>7.6</v>
      </c>
      <c r="E42" s="64">
        <v>1.9</v>
      </c>
      <c r="F42" s="64">
        <v>1.9</v>
      </c>
      <c r="G42" s="64">
        <v>1.9</v>
      </c>
      <c r="H42" s="64">
        <v>1.9</v>
      </c>
      <c r="I42" s="45"/>
    </row>
    <row r="43" spans="1:9" ht="12.75">
      <c r="A43" s="45"/>
      <c r="B43" s="32"/>
      <c r="C43" s="3"/>
      <c r="D43" s="64"/>
      <c r="E43" s="64"/>
      <c r="F43" s="64"/>
      <c r="G43" s="64"/>
      <c r="H43" s="64"/>
      <c r="I43" s="45"/>
    </row>
    <row r="44" spans="1:9" ht="12.75">
      <c r="A44" s="45"/>
      <c r="B44" s="38" t="s">
        <v>67</v>
      </c>
      <c r="C44" s="27">
        <v>225</v>
      </c>
      <c r="D44" s="39">
        <f aca="true" t="shared" si="2" ref="D44:I44">D45+D47</f>
        <v>58.8</v>
      </c>
      <c r="E44" s="39">
        <f t="shared" si="2"/>
        <v>7.2</v>
      </c>
      <c r="F44" s="39">
        <f t="shared" si="2"/>
        <v>21.4</v>
      </c>
      <c r="G44" s="39">
        <f t="shared" si="2"/>
        <v>23</v>
      </c>
      <c r="H44" s="39">
        <f t="shared" si="2"/>
        <v>7.2</v>
      </c>
      <c r="I44" s="32">
        <f t="shared" si="2"/>
        <v>6.2</v>
      </c>
    </row>
    <row r="45" spans="1:9" ht="12.75">
      <c r="A45" s="45"/>
      <c r="B45" s="38" t="s">
        <v>38</v>
      </c>
      <c r="C45" s="11" t="s">
        <v>5</v>
      </c>
      <c r="D45" s="64">
        <f>E45+F45+G45+H45</f>
        <v>0</v>
      </c>
      <c r="E45" s="64"/>
      <c r="F45" s="64"/>
      <c r="G45" s="64"/>
      <c r="H45" s="64"/>
      <c r="I45" s="45"/>
    </row>
    <row r="46" spans="1:9" ht="13.5" customHeight="1">
      <c r="A46" s="45"/>
      <c r="B46" s="83"/>
      <c r="C46" s="84"/>
      <c r="D46" s="64"/>
      <c r="E46" s="67"/>
      <c r="F46" s="64"/>
      <c r="G46" s="64"/>
      <c r="H46" s="64"/>
      <c r="I46" s="45"/>
    </row>
    <row r="47" spans="1:9" ht="12.75">
      <c r="A47" s="45"/>
      <c r="B47" s="38" t="s">
        <v>45</v>
      </c>
      <c r="C47" s="11" t="s">
        <v>6</v>
      </c>
      <c r="D47" s="41">
        <f>D48+D49+D50+D51+D52+D53+D54+D55+D56+D57+D58+D59+D60+D61+D62+D63+D64+D65+D66+D67</f>
        <v>58.8</v>
      </c>
      <c r="E47" s="41">
        <f>E48+E49+E50+E51+E52+E53+E54+E55+E56+E57+E58+E59+E60+E61+E62+E63+E64+E65+E66+E67</f>
        <v>7.2</v>
      </c>
      <c r="F47" s="41">
        <f>F48+F49+F50+F51+F52+F53+F54+F55+F56+F57+F58+F59+F60+F61+F62+F63+F64+F65+F66+F67</f>
        <v>21.4</v>
      </c>
      <c r="G47" s="41">
        <f>G48+G49+G50+G51+G52+G53+G54+G55+G56+G57+G58+G59+G60+G61+G62+G63+G64+G65+G66+G67</f>
        <v>23</v>
      </c>
      <c r="H47" s="41">
        <f>H48+H49+H50+H51+H52+H53+H54+H55+H56+H57+H58+H59+H60+H61+H62+H63+H64+H65+H66+H67</f>
        <v>7.2</v>
      </c>
      <c r="I47" s="41">
        <f>I48+I49+I50+I51+I52+I53+I54+I55+I56+I57+I58+I59+I60+I61+I62+I63+I64+I65+I66</f>
        <v>6.2</v>
      </c>
    </row>
    <row r="48" spans="1:9" ht="12.75">
      <c r="A48" s="45" t="s">
        <v>112</v>
      </c>
      <c r="B48" s="31" t="s">
        <v>0</v>
      </c>
      <c r="C48" s="3"/>
      <c r="D48" s="64">
        <f>E48+F48+G48+H48</f>
        <v>0</v>
      </c>
      <c r="E48" s="64"/>
      <c r="F48" s="64"/>
      <c r="G48" s="64"/>
      <c r="H48" s="64"/>
      <c r="I48" s="45"/>
    </row>
    <row r="49" spans="1:9" ht="12.75">
      <c r="A49" s="45" t="s">
        <v>112</v>
      </c>
      <c r="B49" s="31" t="s">
        <v>31</v>
      </c>
      <c r="C49" s="3"/>
      <c r="D49" s="64">
        <f aca="true" t="shared" si="3" ref="D49:D67">E49+F49+G49+H49</f>
        <v>8</v>
      </c>
      <c r="E49" s="64"/>
      <c r="F49" s="64"/>
      <c r="G49" s="64">
        <v>8</v>
      </c>
      <c r="H49" s="64"/>
      <c r="I49" s="45"/>
    </row>
    <row r="50" spans="1:9" ht="25.5" customHeight="1">
      <c r="A50" s="45" t="s">
        <v>112</v>
      </c>
      <c r="B50" s="6" t="s">
        <v>27</v>
      </c>
      <c r="C50" s="3"/>
      <c r="D50" s="64">
        <f t="shared" si="3"/>
        <v>0</v>
      </c>
      <c r="E50" s="64"/>
      <c r="F50" s="64"/>
      <c r="G50" s="64"/>
      <c r="H50" s="64"/>
      <c r="I50" s="45"/>
    </row>
    <row r="51" spans="1:9" ht="12.75">
      <c r="A51" s="45" t="s">
        <v>112</v>
      </c>
      <c r="B51" s="31" t="s">
        <v>190</v>
      </c>
      <c r="C51" s="3"/>
      <c r="D51" s="64">
        <f t="shared" si="3"/>
        <v>5</v>
      </c>
      <c r="E51" s="64"/>
      <c r="F51" s="64"/>
      <c r="G51" s="64">
        <v>5</v>
      </c>
      <c r="H51" s="64"/>
      <c r="I51" s="64">
        <v>6.2</v>
      </c>
    </row>
    <row r="52" spans="1:9" ht="12.75">
      <c r="A52" s="45" t="s">
        <v>112</v>
      </c>
      <c r="B52" s="31" t="s">
        <v>29</v>
      </c>
      <c r="C52" s="3"/>
      <c r="D52" s="64">
        <f t="shared" si="3"/>
        <v>0</v>
      </c>
      <c r="E52" s="64"/>
      <c r="F52" s="64"/>
      <c r="G52" s="64"/>
      <c r="H52" s="64"/>
      <c r="I52" s="45"/>
    </row>
    <row r="53" spans="1:9" ht="12.75">
      <c r="A53" s="45" t="s">
        <v>112</v>
      </c>
      <c r="B53" s="31" t="s">
        <v>39</v>
      </c>
      <c r="C53" s="3"/>
      <c r="D53" s="64">
        <f t="shared" si="3"/>
        <v>4.7</v>
      </c>
      <c r="E53" s="64"/>
      <c r="F53" s="64">
        <v>4.7</v>
      </c>
      <c r="G53" s="64"/>
      <c r="H53" s="64"/>
      <c r="I53" s="45"/>
    </row>
    <row r="54" spans="1:9" ht="12.75">
      <c r="A54" s="45" t="s">
        <v>112</v>
      </c>
      <c r="B54" s="31" t="s">
        <v>40</v>
      </c>
      <c r="C54" s="3"/>
      <c r="D54" s="64">
        <f t="shared" si="3"/>
        <v>0</v>
      </c>
      <c r="E54" s="64"/>
      <c r="F54" s="64"/>
      <c r="G54" s="64"/>
      <c r="H54" s="64"/>
      <c r="I54" s="45"/>
    </row>
    <row r="55" spans="1:9" ht="12.75">
      <c r="A55" s="45" t="s">
        <v>112</v>
      </c>
      <c r="B55" s="31" t="s">
        <v>188</v>
      </c>
      <c r="C55" s="3"/>
      <c r="D55" s="64">
        <f t="shared" si="3"/>
        <v>0</v>
      </c>
      <c r="E55" s="64"/>
      <c r="F55" s="64"/>
      <c r="G55" s="64"/>
      <c r="H55" s="64"/>
      <c r="I55" s="45"/>
    </row>
    <row r="56" spans="1:9" ht="12.75">
      <c r="A56" s="45" t="s">
        <v>112</v>
      </c>
      <c r="B56" s="31" t="s">
        <v>48</v>
      </c>
      <c r="C56" s="3"/>
      <c r="D56" s="64">
        <f t="shared" si="3"/>
        <v>3</v>
      </c>
      <c r="E56" s="64"/>
      <c r="F56" s="64">
        <v>3</v>
      </c>
      <c r="G56" s="64"/>
      <c r="H56" s="64"/>
      <c r="I56" s="45"/>
    </row>
    <row r="57" spans="1:9" ht="12.75">
      <c r="A57" s="45" t="s">
        <v>112</v>
      </c>
      <c r="B57" s="31" t="s">
        <v>1</v>
      </c>
      <c r="C57" s="3"/>
      <c r="D57" s="64">
        <f t="shared" si="3"/>
        <v>2</v>
      </c>
      <c r="E57" s="64"/>
      <c r="F57" s="64"/>
      <c r="G57" s="64">
        <v>2</v>
      </c>
      <c r="H57" s="64"/>
      <c r="I57" s="45"/>
    </row>
    <row r="58" spans="1:9" ht="12.75">
      <c r="A58" s="45" t="s">
        <v>112</v>
      </c>
      <c r="B58" s="31" t="s">
        <v>2</v>
      </c>
      <c r="C58" s="3"/>
      <c r="D58" s="64">
        <f t="shared" si="3"/>
        <v>0.8</v>
      </c>
      <c r="E58" s="64"/>
      <c r="F58" s="64"/>
      <c r="G58" s="64">
        <v>0.8</v>
      </c>
      <c r="H58" s="64"/>
      <c r="I58" s="45"/>
    </row>
    <row r="59" spans="1:9" ht="12.75">
      <c r="A59" s="45" t="s">
        <v>112</v>
      </c>
      <c r="B59" s="31" t="s">
        <v>3</v>
      </c>
      <c r="C59" s="3"/>
      <c r="D59" s="64">
        <f t="shared" si="3"/>
        <v>6.5</v>
      </c>
      <c r="E59" s="64"/>
      <c r="F59" s="64">
        <v>6.5</v>
      </c>
      <c r="G59" s="64"/>
      <c r="H59" s="64"/>
      <c r="I59" s="45"/>
    </row>
    <row r="60" spans="1:9" ht="12.75">
      <c r="A60" s="45" t="s">
        <v>112</v>
      </c>
      <c r="B60" s="31" t="s">
        <v>189</v>
      </c>
      <c r="C60" s="3"/>
      <c r="D60" s="64">
        <f t="shared" si="3"/>
        <v>6</v>
      </c>
      <c r="E60" s="64">
        <v>1.5</v>
      </c>
      <c r="F60" s="64">
        <v>1.5</v>
      </c>
      <c r="G60" s="64">
        <v>1.5</v>
      </c>
      <c r="H60" s="64">
        <v>1.5</v>
      </c>
      <c r="I60" s="45"/>
    </row>
    <row r="61" spans="1:9" ht="12.75">
      <c r="A61" s="45" t="s">
        <v>112</v>
      </c>
      <c r="B61" s="31" t="s">
        <v>9</v>
      </c>
      <c r="C61" s="3"/>
      <c r="D61" s="64">
        <f t="shared" si="3"/>
        <v>10.8</v>
      </c>
      <c r="E61" s="64">
        <v>2.7</v>
      </c>
      <c r="F61" s="64">
        <v>2.7</v>
      </c>
      <c r="G61" s="64">
        <v>2.7</v>
      </c>
      <c r="H61" s="64">
        <v>2.7</v>
      </c>
      <c r="I61" s="45"/>
    </row>
    <row r="62" spans="1:9" ht="12.75">
      <c r="A62" s="45" t="s">
        <v>112</v>
      </c>
      <c r="B62" s="31" t="s">
        <v>10</v>
      </c>
      <c r="C62" s="3"/>
      <c r="D62" s="64">
        <f t="shared" si="3"/>
        <v>12</v>
      </c>
      <c r="E62" s="64">
        <v>3</v>
      </c>
      <c r="F62" s="64">
        <v>3</v>
      </c>
      <c r="G62" s="64">
        <v>3</v>
      </c>
      <c r="H62" s="64">
        <v>3</v>
      </c>
      <c r="I62" s="45"/>
    </row>
    <row r="63" spans="1:9" ht="12.75">
      <c r="A63" s="45" t="s">
        <v>112</v>
      </c>
      <c r="B63" s="31" t="s">
        <v>136</v>
      </c>
      <c r="C63" s="3"/>
      <c r="D63" s="64">
        <f t="shared" si="3"/>
        <v>0</v>
      </c>
      <c r="E63" s="64"/>
      <c r="F63" s="64"/>
      <c r="G63" s="64"/>
      <c r="H63" s="64"/>
      <c r="I63" s="45"/>
    </row>
    <row r="64" spans="1:9" ht="25.5">
      <c r="A64" s="45" t="s">
        <v>112</v>
      </c>
      <c r="B64" s="6" t="s">
        <v>137</v>
      </c>
      <c r="C64" s="3"/>
      <c r="D64" s="64">
        <f t="shared" si="3"/>
        <v>0</v>
      </c>
      <c r="E64" s="64"/>
      <c r="F64" s="64"/>
      <c r="G64" s="64"/>
      <c r="H64" s="64"/>
      <c r="I64" s="45"/>
    </row>
    <row r="65" spans="1:9" ht="33.75" customHeight="1">
      <c r="A65" s="45" t="s">
        <v>112</v>
      </c>
      <c r="B65" s="6" t="s">
        <v>119</v>
      </c>
      <c r="C65" s="3"/>
      <c r="D65" s="64">
        <f t="shared" si="3"/>
        <v>0</v>
      </c>
      <c r="E65" s="64"/>
      <c r="F65" s="64"/>
      <c r="G65" s="64"/>
      <c r="H65" s="64"/>
      <c r="I65" s="45"/>
    </row>
    <row r="66" spans="1:9" ht="25.5" customHeight="1">
      <c r="A66" s="45" t="s">
        <v>112</v>
      </c>
      <c r="B66" s="6" t="s">
        <v>90</v>
      </c>
      <c r="C66" s="3"/>
      <c r="D66" s="64">
        <f t="shared" si="3"/>
        <v>0</v>
      </c>
      <c r="E66" s="64"/>
      <c r="F66" s="64"/>
      <c r="G66" s="64"/>
      <c r="H66" s="64"/>
      <c r="I66" s="45"/>
    </row>
    <row r="67" spans="1:9" ht="25.5" customHeight="1">
      <c r="A67" s="45" t="s">
        <v>112</v>
      </c>
      <c r="B67" s="6" t="s">
        <v>191</v>
      </c>
      <c r="C67" s="3"/>
      <c r="D67" s="64">
        <f t="shared" si="3"/>
        <v>0</v>
      </c>
      <c r="E67" s="64"/>
      <c r="F67" s="64"/>
      <c r="G67" s="64"/>
      <c r="H67" s="64"/>
      <c r="I67" s="45"/>
    </row>
    <row r="68" spans="1:9" ht="18.75" customHeight="1">
      <c r="A68" s="45"/>
      <c r="B68" s="1"/>
      <c r="C68" s="3"/>
      <c r="D68" s="64"/>
      <c r="E68" s="64"/>
      <c r="F68" s="64"/>
      <c r="G68" s="64"/>
      <c r="H68" s="64"/>
      <c r="I68" s="45"/>
    </row>
    <row r="69" spans="1:9" ht="12.75">
      <c r="A69" s="45"/>
      <c r="B69" s="33" t="s">
        <v>68</v>
      </c>
      <c r="C69" s="44">
        <v>226</v>
      </c>
      <c r="D69" s="39">
        <f aca="true" t="shared" si="4" ref="D69:I69">D70+D75</f>
        <v>48.800000000000004</v>
      </c>
      <c r="E69" s="39">
        <f t="shared" si="4"/>
        <v>3</v>
      </c>
      <c r="F69" s="39">
        <f t="shared" si="4"/>
        <v>26.8</v>
      </c>
      <c r="G69" s="39">
        <f t="shared" si="4"/>
        <v>16</v>
      </c>
      <c r="H69" s="39">
        <f t="shared" si="4"/>
        <v>3</v>
      </c>
      <c r="I69" s="32" t="e">
        <f t="shared" si="4"/>
        <v>#REF!</v>
      </c>
    </row>
    <row r="70" spans="1:9" ht="12.75" hidden="1">
      <c r="A70" s="45"/>
      <c r="B70" s="38" t="s">
        <v>53</v>
      </c>
      <c r="C70" s="11" t="s">
        <v>7</v>
      </c>
      <c r="D70" s="41">
        <f>D71+D72+D73</f>
        <v>0</v>
      </c>
      <c r="E70" s="41">
        <f>E71+E72+E73</f>
        <v>0</v>
      </c>
      <c r="F70" s="41">
        <f>F71+F72+F73</f>
        <v>0</v>
      </c>
      <c r="G70" s="41">
        <f>G71+G72+G73</f>
        <v>0</v>
      </c>
      <c r="H70" s="41">
        <f>H71+H72+H73</f>
        <v>0</v>
      </c>
      <c r="I70" s="32">
        <f>I72+I73</f>
        <v>0</v>
      </c>
    </row>
    <row r="71" spans="1:9" ht="25.5" hidden="1">
      <c r="A71" s="45"/>
      <c r="B71" s="40" t="s">
        <v>69</v>
      </c>
      <c r="C71" s="11"/>
      <c r="D71" s="64"/>
      <c r="E71" s="64"/>
      <c r="F71" s="64"/>
      <c r="G71" s="64"/>
      <c r="H71" s="64"/>
      <c r="I71" s="32"/>
    </row>
    <row r="72" spans="1:9" ht="18.75" customHeight="1" hidden="1">
      <c r="A72" s="45"/>
      <c r="B72" s="40" t="s">
        <v>91</v>
      </c>
      <c r="C72" s="11"/>
      <c r="D72" s="64"/>
      <c r="E72" s="64"/>
      <c r="F72" s="64"/>
      <c r="G72" s="64"/>
      <c r="H72" s="64"/>
      <c r="I72" s="45"/>
    </row>
    <row r="73" spans="1:9" ht="25.5" hidden="1">
      <c r="A73" s="45"/>
      <c r="B73" s="6" t="s">
        <v>70</v>
      </c>
      <c r="C73" s="3"/>
      <c r="D73" s="64"/>
      <c r="E73" s="64"/>
      <c r="F73" s="64"/>
      <c r="G73" s="64"/>
      <c r="H73" s="64"/>
      <c r="I73" s="45"/>
    </row>
    <row r="74" spans="1:9" ht="12.75">
      <c r="A74" s="45"/>
      <c r="B74" s="1"/>
      <c r="C74" s="3"/>
      <c r="D74" s="64"/>
      <c r="E74" s="64"/>
      <c r="F74" s="64"/>
      <c r="G74" s="64"/>
      <c r="H74" s="64"/>
      <c r="I74" s="45"/>
    </row>
    <row r="75" spans="1:9" ht="12.75">
      <c r="A75" s="45"/>
      <c r="B75" s="38" t="s">
        <v>71</v>
      </c>
      <c r="C75" s="11" t="s">
        <v>8</v>
      </c>
      <c r="D75" s="41">
        <f>D76+D77+D78+D79+D80+D81+D82+D83+D84+D85+D86+D87+D88+D89+D90+D91+D92+D93+D94+D95+D96+D97+D98+D99+D100+D101</f>
        <v>48.800000000000004</v>
      </c>
      <c r="E75" s="41">
        <f>E76+E77+E78+E79+E80+E81+E82+E83+E84+E85+E86+E87+E88+E89+E90+E91+E92+E93+E94+E95+E96+E97+E98+E99+E100+E101</f>
        <v>3</v>
      </c>
      <c r="F75" s="41">
        <f>F76+F77+F78+F79+F80+F81+F82+F83+F84+F85+F86+F87+F88+F89+F90+F91+F92+F93+F94+F95+F96+F97+F98+F99+F100+F101</f>
        <v>26.8</v>
      </c>
      <c r="G75" s="41">
        <f>G76+G77+G78+G79+G80+G81+G82+G83+G84+G85+G86+G87+G88+G89+G90+G91+G92+G93+G94+G95+G96+G97+G98+G99+G100+G101</f>
        <v>16</v>
      </c>
      <c r="H75" s="41">
        <f>H76+H77+H78+H79+H80+H81+H82+H83+H84+H85+H86+H87+H88+H89+H90+H91+H92+H93+H94+H95+H96+H97+H98+H99+H100+H101</f>
        <v>3</v>
      </c>
      <c r="I75" s="32" t="e">
        <f>I76+#REF!+I77+I78+I79+#REF!+I80+I81+I82+#REF!+I83+I84+#REF!+I85+I86+I87+I89+I90+I91+I92+#REF!+I97+#REF!</f>
        <v>#REF!</v>
      </c>
    </row>
    <row r="76" spans="1:9" ht="12.75">
      <c r="A76" s="45" t="s">
        <v>113</v>
      </c>
      <c r="B76" s="31" t="s">
        <v>41</v>
      </c>
      <c r="C76" s="3"/>
      <c r="D76" s="64">
        <f>E76+F76+G76+H76</f>
        <v>0</v>
      </c>
      <c r="E76" s="64"/>
      <c r="F76" s="64"/>
      <c r="G76" s="64"/>
      <c r="H76" s="64"/>
      <c r="I76" s="45"/>
    </row>
    <row r="77" spans="1:9" ht="12.75">
      <c r="A77" s="45" t="s">
        <v>113</v>
      </c>
      <c r="B77" s="31" t="s">
        <v>11</v>
      </c>
      <c r="C77" s="3"/>
      <c r="D77" s="64">
        <f aca="true" t="shared" si="5" ref="D77:D101">E77+F77+G77+H77</f>
        <v>12</v>
      </c>
      <c r="E77" s="64">
        <v>3</v>
      </c>
      <c r="F77" s="64">
        <v>3</v>
      </c>
      <c r="G77" s="64">
        <v>3</v>
      </c>
      <c r="H77" s="64">
        <v>3</v>
      </c>
      <c r="I77" s="45"/>
    </row>
    <row r="78" spans="1:9" ht="12.75">
      <c r="A78" s="45" t="s">
        <v>113</v>
      </c>
      <c r="B78" s="31" t="s">
        <v>4</v>
      </c>
      <c r="C78" s="3"/>
      <c r="D78" s="64">
        <f t="shared" si="5"/>
        <v>5</v>
      </c>
      <c r="E78" s="64"/>
      <c r="F78" s="64">
        <v>5</v>
      </c>
      <c r="G78" s="64"/>
      <c r="H78" s="64"/>
      <c r="I78" s="45"/>
    </row>
    <row r="79" spans="1:9" ht="12.75">
      <c r="A79" s="45" t="s">
        <v>113</v>
      </c>
      <c r="B79" s="31" t="s">
        <v>13</v>
      </c>
      <c r="C79" s="3"/>
      <c r="D79" s="64">
        <f t="shared" si="5"/>
        <v>0</v>
      </c>
      <c r="E79" s="64"/>
      <c r="F79" s="64"/>
      <c r="G79" s="64"/>
      <c r="H79" s="64"/>
      <c r="I79" s="45"/>
    </row>
    <row r="80" spans="1:9" ht="12.75">
      <c r="A80" s="45" t="s">
        <v>113</v>
      </c>
      <c r="B80" s="6" t="s">
        <v>42</v>
      </c>
      <c r="C80" s="3"/>
      <c r="D80" s="64">
        <f t="shared" si="5"/>
        <v>22</v>
      </c>
      <c r="E80" s="64"/>
      <c r="F80" s="64">
        <v>11</v>
      </c>
      <c r="G80" s="64">
        <v>11</v>
      </c>
      <c r="H80" s="64"/>
      <c r="I80" s="45"/>
    </row>
    <row r="81" spans="1:9" ht="12.75">
      <c r="A81" s="45" t="s">
        <v>113</v>
      </c>
      <c r="B81" s="6" t="s">
        <v>15</v>
      </c>
      <c r="C81" s="3"/>
      <c r="D81" s="64">
        <f t="shared" si="5"/>
        <v>2</v>
      </c>
      <c r="E81" s="64"/>
      <c r="F81" s="64"/>
      <c r="G81" s="64">
        <v>2</v>
      </c>
      <c r="H81" s="64"/>
      <c r="I81" s="45"/>
    </row>
    <row r="82" spans="1:9" ht="12.75">
      <c r="A82" s="45" t="s">
        <v>113</v>
      </c>
      <c r="B82" s="6" t="s">
        <v>142</v>
      </c>
      <c r="C82" s="3"/>
      <c r="D82" s="64">
        <f t="shared" si="5"/>
        <v>0</v>
      </c>
      <c r="E82" s="64"/>
      <c r="F82" s="64"/>
      <c r="G82" s="64"/>
      <c r="H82" s="64"/>
      <c r="I82" s="45"/>
    </row>
    <row r="83" spans="1:9" ht="25.5">
      <c r="A83" s="45" t="s">
        <v>113</v>
      </c>
      <c r="B83" s="6" t="s">
        <v>12</v>
      </c>
      <c r="C83" s="3"/>
      <c r="D83" s="64">
        <f t="shared" si="5"/>
        <v>1.6</v>
      </c>
      <c r="E83" s="64"/>
      <c r="F83" s="64">
        <v>1.6</v>
      </c>
      <c r="G83" s="64"/>
      <c r="H83" s="64"/>
      <c r="I83" s="45"/>
    </row>
    <row r="84" spans="1:9" ht="12.75">
      <c r="A84" s="45" t="s">
        <v>113</v>
      </c>
      <c r="B84" s="6" t="s">
        <v>14</v>
      </c>
      <c r="C84" s="3"/>
      <c r="D84" s="64">
        <f t="shared" si="5"/>
        <v>0</v>
      </c>
      <c r="E84" s="64"/>
      <c r="F84" s="64"/>
      <c r="G84" s="64"/>
      <c r="H84" s="64"/>
      <c r="I84" s="45"/>
    </row>
    <row r="85" spans="1:9" ht="12.75">
      <c r="A85" s="45" t="s">
        <v>113</v>
      </c>
      <c r="B85" s="6" t="s">
        <v>16</v>
      </c>
      <c r="C85" s="3"/>
      <c r="D85" s="64">
        <f t="shared" si="5"/>
        <v>6.2</v>
      </c>
      <c r="E85" s="64"/>
      <c r="F85" s="64">
        <v>6.2</v>
      </c>
      <c r="G85" s="64"/>
      <c r="H85" s="64"/>
      <c r="I85" s="45"/>
    </row>
    <row r="86" spans="1:9" ht="25.5">
      <c r="A86" s="45" t="s">
        <v>113</v>
      </c>
      <c r="B86" s="6" t="s">
        <v>25</v>
      </c>
      <c r="C86" s="3"/>
      <c r="D86" s="64">
        <f t="shared" si="5"/>
        <v>0</v>
      </c>
      <c r="E86" s="64"/>
      <c r="F86" s="64"/>
      <c r="G86" s="64"/>
      <c r="H86" s="64"/>
      <c r="I86" s="45"/>
    </row>
    <row r="87" spans="1:9" ht="12.75">
      <c r="A87" s="45" t="s">
        <v>113</v>
      </c>
      <c r="B87" s="6" t="s">
        <v>26</v>
      </c>
      <c r="C87" s="3"/>
      <c r="D87" s="64">
        <f t="shared" si="5"/>
        <v>0</v>
      </c>
      <c r="E87" s="5"/>
      <c r="F87" s="68"/>
      <c r="G87" s="68"/>
      <c r="H87" s="68"/>
      <c r="I87" s="45"/>
    </row>
    <row r="88" spans="1:9" ht="14.25" customHeight="1">
      <c r="A88" s="45" t="s">
        <v>113</v>
      </c>
      <c r="B88" s="6" t="s">
        <v>92</v>
      </c>
      <c r="C88" s="3"/>
      <c r="D88" s="64">
        <f t="shared" si="5"/>
        <v>0</v>
      </c>
      <c r="E88" s="5"/>
      <c r="F88" s="68"/>
      <c r="G88" s="68"/>
      <c r="H88" s="68"/>
      <c r="I88" s="45"/>
    </row>
    <row r="89" spans="1:9" ht="12.75">
      <c r="A89" s="45" t="s">
        <v>113</v>
      </c>
      <c r="B89" s="31" t="s">
        <v>187</v>
      </c>
      <c r="C89" s="3"/>
      <c r="D89" s="64">
        <f t="shared" si="5"/>
        <v>0</v>
      </c>
      <c r="E89" s="5"/>
      <c r="F89" s="68"/>
      <c r="G89" s="68"/>
      <c r="H89" s="68"/>
      <c r="I89" s="45"/>
    </row>
    <row r="90" spans="1:9" ht="37.5" customHeight="1">
      <c r="A90" s="45" t="s">
        <v>113</v>
      </c>
      <c r="B90" s="6" t="s">
        <v>30</v>
      </c>
      <c r="C90" s="3"/>
      <c r="D90" s="64">
        <f t="shared" si="5"/>
        <v>0</v>
      </c>
      <c r="E90" s="5"/>
      <c r="F90" s="68"/>
      <c r="G90" s="68"/>
      <c r="H90" s="68"/>
      <c r="I90" s="45"/>
    </row>
    <row r="91" spans="1:9" ht="25.5">
      <c r="A91" s="45" t="s">
        <v>113</v>
      </c>
      <c r="B91" s="6" t="s">
        <v>179</v>
      </c>
      <c r="C91" s="3"/>
      <c r="D91" s="64">
        <f t="shared" si="5"/>
        <v>0</v>
      </c>
      <c r="E91" s="5"/>
      <c r="F91" s="68"/>
      <c r="G91" s="68"/>
      <c r="H91" s="68"/>
      <c r="I91" s="45"/>
    </row>
    <row r="92" spans="1:9" ht="25.5">
      <c r="A92" s="45" t="s">
        <v>113</v>
      </c>
      <c r="B92" s="6" t="s">
        <v>28</v>
      </c>
      <c r="C92" s="3"/>
      <c r="D92" s="64">
        <f t="shared" si="5"/>
        <v>0</v>
      </c>
      <c r="E92" s="7"/>
      <c r="F92" s="64"/>
      <c r="G92" s="64"/>
      <c r="H92" s="64"/>
      <c r="I92" s="45"/>
    </row>
    <row r="93" spans="1:9" ht="21.75" customHeight="1">
      <c r="A93" s="45" t="s">
        <v>116</v>
      </c>
      <c r="B93" s="6" t="s">
        <v>93</v>
      </c>
      <c r="C93" s="4"/>
      <c r="D93" s="64">
        <f t="shared" si="5"/>
        <v>0</v>
      </c>
      <c r="E93" s="5"/>
      <c r="F93" s="68"/>
      <c r="G93" s="68"/>
      <c r="H93" s="68"/>
      <c r="I93" s="45"/>
    </row>
    <row r="94" spans="1:9" ht="28.5" customHeight="1">
      <c r="A94" s="45" t="s">
        <v>116</v>
      </c>
      <c r="B94" s="6" t="s">
        <v>186</v>
      </c>
      <c r="C94" s="4"/>
      <c r="D94" s="64">
        <f t="shared" si="5"/>
        <v>0</v>
      </c>
      <c r="E94" s="5"/>
      <c r="F94" s="64"/>
      <c r="G94" s="64"/>
      <c r="H94" s="64"/>
      <c r="I94" s="45"/>
    </row>
    <row r="95" spans="1:9" ht="28.5" customHeight="1">
      <c r="A95" s="45" t="s">
        <v>113</v>
      </c>
      <c r="B95" s="6" t="s">
        <v>120</v>
      </c>
      <c r="C95" s="4"/>
      <c r="D95" s="64">
        <f t="shared" si="5"/>
        <v>0</v>
      </c>
      <c r="E95" s="7"/>
      <c r="F95" s="64"/>
      <c r="G95" s="64"/>
      <c r="H95" s="64"/>
      <c r="I95" s="45"/>
    </row>
    <row r="96" spans="1:9" ht="17.25" customHeight="1">
      <c r="A96" s="45" t="s">
        <v>113</v>
      </c>
      <c r="B96" s="6" t="s">
        <v>94</v>
      </c>
      <c r="C96" s="4"/>
      <c r="D96" s="64">
        <f t="shared" si="5"/>
        <v>0</v>
      </c>
      <c r="E96" s="7"/>
      <c r="F96" s="64"/>
      <c r="G96" s="64"/>
      <c r="H96" s="64"/>
      <c r="I96" s="45"/>
    </row>
    <row r="97" spans="1:9" ht="18" customHeight="1">
      <c r="A97" s="45" t="s">
        <v>113</v>
      </c>
      <c r="B97" s="6" t="s">
        <v>141</v>
      </c>
      <c r="C97" s="13"/>
      <c r="D97" s="64">
        <f t="shared" si="5"/>
        <v>0</v>
      </c>
      <c r="E97" s="7"/>
      <c r="F97" s="64"/>
      <c r="G97" s="64"/>
      <c r="H97" s="64"/>
      <c r="I97" s="45"/>
    </row>
    <row r="98" spans="1:9" ht="19.5" customHeight="1">
      <c r="A98" s="45" t="s">
        <v>113</v>
      </c>
      <c r="B98" s="6" t="s">
        <v>121</v>
      </c>
      <c r="C98" s="3"/>
      <c r="D98" s="64">
        <f t="shared" si="5"/>
        <v>0</v>
      </c>
      <c r="E98" s="7"/>
      <c r="F98" s="64"/>
      <c r="G98" s="64"/>
      <c r="H98" s="64"/>
      <c r="I98" s="45"/>
    </row>
    <row r="99" spans="1:9" ht="12.75">
      <c r="A99" s="45" t="s">
        <v>127</v>
      </c>
      <c r="B99" s="31" t="s">
        <v>117</v>
      </c>
      <c r="C99" s="3"/>
      <c r="D99" s="64">
        <f t="shared" si="5"/>
        <v>0</v>
      </c>
      <c r="E99" s="5"/>
      <c r="F99" s="68"/>
      <c r="G99" s="68"/>
      <c r="H99" s="68"/>
      <c r="I99" s="45"/>
    </row>
    <row r="100" spans="1:9" ht="25.5">
      <c r="A100" s="45" t="s">
        <v>128</v>
      </c>
      <c r="B100" s="6" t="s">
        <v>129</v>
      </c>
      <c r="C100" s="3"/>
      <c r="D100" s="64">
        <f t="shared" si="5"/>
        <v>0</v>
      </c>
      <c r="E100" s="5"/>
      <c r="F100" s="68"/>
      <c r="G100" s="68"/>
      <c r="H100" s="68"/>
      <c r="I100" s="45"/>
    </row>
    <row r="101" spans="1:9" ht="25.5">
      <c r="A101" s="45" t="s">
        <v>135</v>
      </c>
      <c r="B101" s="40" t="s">
        <v>118</v>
      </c>
      <c r="C101" s="3"/>
      <c r="D101" s="64">
        <f t="shared" si="5"/>
        <v>0</v>
      </c>
      <c r="E101" s="5"/>
      <c r="F101" s="68"/>
      <c r="G101" s="68"/>
      <c r="H101" s="68"/>
      <c r="I101" s="45"/>
    </row>
    <row r="102" spans="1:9" ht="12.75">
      <c r="A102" s="45"/>
      <c r="B102" s="40"/>
      <c r="C102" s="3"/>
      <c r="D102" s="5"/>
      <c r="E102" s="5"/>
      <c r="F102" s="68"/>
      <c r="G102" s="68"/>
      <c r="H102" s="68"/>
      <c r="I102" s="45"/>
    </row>
    <row r="103" spans="1:9" ht="12.75">
      <c r="A103" s="45"/>
      <c r="B103" s="70" t="s">
        <v>138</v>
      </c>
      <c r="C103" s="81">
        <v>227</v>
      </c>
      <c r="D103" s="5">
        <f>D104</f>
        <v>0</v>
      </c>
      <c r="E103" s="5">
        <f>E104</f>
        <v>0</v>
      </c>
      <c r="F103" s="5">
        <f>F104</f>
        <v>0</v>
      </c>
      <c r="G103" s="5">
        <f>G104</f>
        <v>0</v>
      </c>
      <c r="H103" s="5">
        <f>H104</f>
        <v>0</v>
      </c>
      <c r="I103" s="45"/>
    </row>
    <row r="104" spans="1:9" ht="25.5">
      <c r="A104" s="45" t="s">
        <v>140</v>
      </c>
      <c r="B104" s="12" t="s">
        <v>139</v>
      </c>
      <c r="C104" s="3"/>
      <c r="D104" s="5">
        <f>E104+F104+G104+H104</f>
        <v>0</v>
      </c>
      <c r="E104" s="5"/>
      <c r="F104" s="68"/>
      <c r="G104" s="68"/>
      <c r="H104" s="68"/>
      <c r="I104" s="45"/>
    </row>
    <row r="105" spans="1:9" ht="12.75">
      <c r="A105" s="45"/>
      <c r="B105" s="12"/>
      <c r="C105" s="3"/>
      <c r="D105" s="5"/>
      <c r="E105" s="5"/>
      <c r="F105" s="68"/>
      <c r="G105" s="68"/>
      <c r="H105" s="68"/>
      <c r="I105" s="45"/>
    </row>
    <row r="106" spans="1:9" ht="25.5">
      <c r="A106" s="45"/>
      <c r="B106" s="71" t="s">
        <v>143</v>
      </c>
      <c r="C106" s="81">
        <v>228</v>
      </c>
      <c r="D106" s="5">
        <f>D107</f>
        <v>0</v>
      </c>
      <c r="E106" s="5">
        <f>E107</f>
        <v>0</v>
      </c>
      <c r="F106" s="5">
        <f>F107</f>
        <v>0</v>
      </c>
      <c r="G106" s="5">
        <f>G107</f>
        <v>0</v>
      </c>
      <c r="H106" s="5">
        <f>H107</f>
        <v>0</v>
      </c>
      <c r="I106" s="45"/>
    </row>
    <row r="107" spans="1:9" ht="12.75">
      <c r="A107" s="45" t="s">
        <v>180</v>
      </c>
      <c r="B107" s="69" t="s">
        <v>144</v>
      </c>
      <c r="C107" s="3"/>
      <c r="D107" s="5">
        <f>E107+F107+G107+H107</f>
        <v>0</v>
      </c>
      <c r="E107" s="5"/>
      <c r="F107" s="68"/>
      <c r="G107" s="68"/>
      <c r="H107" s="68"/>
      <c r="I107" s="45"/>
    </row>
    <row r="108" spans="1:9" ht="12.75">
      <c r="A108" s="45"/>
      <c r="B108" s="6"/>
      <c r="C108" s="3"/>
      <c r="D108" s="5"/>
      <c r="E108" s="5"/>
      <c r="F108" s="68"/>
      <c r="G108" s="68"/>
      <c r="H108" s="68"/>
      <c r="I108" s="45"/>
    </row>
    <row r="109" spans="1:9" ht="28.5">
      <c r="A109" s="45"/>
      <c r="B109" s="46" t="s">
        <v>43</v>
      </c>
      <c r="C109" s="47" t="s">
        <v>44</v>
      </c>
      <c r="D109" s="35">
        <f aca="true" t="shared" si="6" ref="D109:I109">D110+D111+D112</f>
        <v>0</v>
      </c>
      <c r="E109" s="35">
        <f t="shared" si="6"/>
        <v>0</v>
      </c>
      <c r="F109" s="35">
        <f t="shared" si="6"/>
        <v>0</v>
      </c>
      <c r="G109" s="35">
        <f t="shared" si="6"/>
        <v>0</v>
      </c>
      <c r="H109" s="35">
        <f t="shared" si="6"/>
        <v>0</v>
      </c>
      <c r="I109" s="35">
        <f t="shared" si="6"/>
        <v>0</v>
      </c>
    </row>
    <row r="110" spans="1:9" ht="12.75">
      <c r="A110" s="45" t="s">
        <v>146</v>
      </c>
      <c r="B110" s="12" t="s">
        <v>145</v>
      </c>
      <c r="C110" s="63"/>
      <c r="D110" s="7">
        <f>E110+F110+G110+H110</f>
        <v>0</v>
      </c>
      <c r="E110" s="7"/>
      <c r="F110" s="64"/>
      <c r="G110" s="64"/>
      <c r="H110" s="64"/>
      <c r="I110" s="45"/>
    </row>
    <row r="111" spans="1:9" ht="12.75">
      <c r="A111" s="45" t="s">
        <v>114</v>
      </c>
      <c r="B111" s="31" t="s">
        <v>72</v>
      </c>
      <c r="C111" s="63"/>
      <c r="D111" s="7">
        <f>E111+F111+G111+H111</f>
        <v>0</v>
      </c>
      <c r="E111" s="68"/>
      <c r="F111" s="68"/>
      <c r="G111" s="68"/>
      <c r="H111" s="68"/>
      <c r="I111" s="45"/>
    </row>
    <row r="112" spans="1:9" ht="12.75">
      <c r="A112" s="45" t="s">
        <v>131</v>
      </c>
      <c r="B112" s="31" t="s">
        <v>130</v>
      </c>
      <c r="C112" s="63"/>
      <c r="D112" s="7">
        <f>E112+F112+G112+H112</f>
        <v>0</v>
      </c>
      <c r="E112" s="68"/>
      <c r="F112" s="68"/>
      <c r="G112" s="68"/>
      <c r="H112" s="68"/>
      <c r="I112" s="45"/>
    </row>
    <row r="113" spans="1:9" ht="12.75">
      <c r="A113" s="45"/>
      <c r="B113" s="31"/>
      <c r="C113" s="63"/>
      <c r="D113" s="68"/>
      <c r="E113" s="68"/>
      <c r="F113" s="68"/>
      <c r="G113" s="68"/>
      <c r="H113" s="68"/>
      <c r="I113" s="45"/>
    </row>
    <row r="114" spans="1:9" ht="14.25">
      <c r="A114" s="45"/>
      <c r="B114" s="46" t="s">
        <v>45</v>
      </c>
      <c r="C114" s="48">
        <v>291</v>
      </c>
      <c r="D114" s="35">
        <f>D115+D116+D117</f>
        <v>0</v>
      </c>
      <c r="E114" s="35">
        <f>E115+E116+E117</f>
        <v>0</v>
      </c>
      <c r="F114" s="35">
        <f>F115+F116+F117</f>
        <v>0</v>
      </c>
      <c r="G114" s="35">
        <f>G115+G116+G117</f>
        <v>0</v>
      </c>
      <c r="H114" s="35">
        <f>H115+H116+H117</f>
        <v>0</v>
      </c>
      <c r="I114" s="35" t="e">
        <f>I115+#REF!+I116+I117+I118+#REF!+#REF!+#REF!+#REF!</f>
        <v>#REF!</v>
      </c>
    </row>
    <row r="115" spans="1:9" ht="12.75">
      <c r="A115" s="45" t="s">
        <v>181</v>
      </c>
      <c r="B115" s="31" t="s">
        <v>102</v>
      </c>
      <c r="C115" s="3"/>
      <c r="D115" s="7">
        <f>E115+F115+G115+H115</f>
        <v>0</v>
      </c>
      <c r="E115" s="7"/>
      <c r="F115" s="64"/>
      <c r="G115" s="64"/>
      <c r="H115" s="64"/>
      <c r="I115" s="45"/>
    </row>
    <row r="116" spans="1:9" ht="25.5">
      <c r="A116" s="45" t="s">
        <v>182</v>
      </c>
      <c r="B116" s="6" t="s">
        <v>95</v>
      </c>
      <c r="C116" s="3"/>
      <c r="D116" s="7">
        <f>E116+F116+G116+H116</f>
        <v>0</v>
      </c>
      <c r="E116" s="7"/>
      <c r="F116" s="64"/>
      <c r="G116" s="64"/>
      <c r="H116" s="64"/>
      <c r="I116" s="45"/>
    </row>
    <row r="117" spans="1:9" ht="12.75">
      <c r="A117" s="45" t="s">
        <v>182</v>
      </c>
      <c r="B117" s="6" t="s">
        <v>17</v>
      </c>
      <c r="C117" s="3"/>
      <c r="D117" s="7">
        <f>E117+F117+G117+H117</f>
        <v>0</v>
      </c>
      <c r="E117" s="7"/>
      <c r="F117" s="64"/>
      <c r="G117" s="64"/>
      <c r="H117" s="64"/>
      <c r="I117" s="45"/>
    </row>
    <row r="118" spans="1:9" ht="12.75">
      <c r="A118" s="45"/>
      <c r="B118" s="6"/>
      <c r="C118" s="3"/>
      <c r="D118" s="7"/>
      <c r="E118" s="7"/>
      <c r="F118" s="64"/>
      <c r="G118" s="64"/>
      <c r="H118" s="64"/>
      <c r="I118" s="45"/>
    </row>
    <row r="119" spans="1:9" ht="14.25">
      <c r="A119" s="45"/>
      <c r="B119" s="49" t="s">
        <v>46</v>
      </c>
      <c r="C119" s="34">
        <v>300</v>
      </c>
      <c r="D119" s="50">
        <f>D120+D129</f>
        <v>346.8</v>
      </c>
      <c r="E119" s="50">
        <f>E120+E129</f>
        <v>81.9</v>
      </c>
      <c r="F119" s="50">
        <f>F120+F129</f>
        <v>146.6</v>
      </c>
      <c r="G119" s="50">
        <f>G120+G129</f>
        <v>61.599999999999994</v>
      </c>
      <c r="H119" s="50">
        <f>H120+H129</f>
        <v>56.699999999999996</v>
      </c>
      <c r="I119" s="32" t="e">
        <f>#REF!+I129</f>
        <v>#REF!</v>
      </c>
    </row>
    <row r="120" spans="1:9" ht="12.75">
      <c r="A120" s="45"/>
      <c r="B120" s="51" t="s">
        <v>85</v>
      </c>
      <c r="C120" s="27">
        <v>310</v>
      </c>
      <c r="D120" s="28">
        <f>D121+D123+D124+D125+D126+D127+D122</f>
        <v>84.8</v>
      </c>
      <c r="E120" s="28">
        <f>E121+E123+E124+E125+E126+E127+E122</f>
        <v>0</v>
      </c>
      <c r="F120" s="28">
        <f>F121+F123+F124+F125+F126+F127+F122</f>
        <v>84.8</v>
      </c>
      <c r="G120" s="28">
        <f>G121+G123+G124+G125+G126+G127+G122</f>
        <v>0</v>
      </c>
      <c r="H120" s="28">
        <f>H121+H123+H124+H125+H126+H127+H122</f>
        <v>0</v>
      </c>
      <c r="I120" s="45"/>
    </row>
    <row r="121" spans="1:9" ht="12.75">
      <c r="A121" s="45" t="s">
        <v>147</v>
      </c>
      <c r="B121" s="9" t="s">
        <v>96</v>
      </c>
      <c r="C121" s="63"/>
      <c r="D121" s="8">
        <f>E121+F121+G121+H121</f>
        <v>0</v>
      </c>
      <c r="E121" s="8"/>
      <c r="F121" s="61"/>
      <c r="G121" s="61"/>
      <c r="H121" s="61"/>
      <c r="I121" s="45"/>
    </row>
    <row r="122" spans="1:9" ht="12.75">
      <c r="A122" s="45" t="s">
        <v>115</v>
      </c>
      <c r="B122" s="9" t="s">
        <v>123</v>
      </c>
      <c r="C122" s="63"/>
      <c r="D122" s="8">
        <f aca="true" t="shared" si="7" ref="D122:D127">E122+F122+G122+H122</f>
        <v>0</v>
      </c>
      <c r="E122" s="8"/>
      <c r="F122" s="61"/>
      <c r="G122" s="61"/>
      <c r="H122" s="61"/>
      <c r="I122" s="45"/>
    </row>
    <row r="123" spans="1:9" ht="38.25">
      <c r="A123" s="45" t="s">
        <v>148</v>
      </c>
      <c r="B123" s="9" t="s">
        <v>79</v>
      </c>
      <c r="C123" s="63"/>
      <c r="D123" s="8">
        <f t="shared" si="7"/>
        <v>84.8</v>
      </c>
      <c r="E123" s="7"/>
      <c r="F123" s="64">
        <v>84.8</v>
      </c>
      <c r="G123" s="64"/>
      <c r="H123" s="64"/>
      <c r="I123" s="45"/>
    </row>
    <row r="124" spans="1:9" ht="51">
      <c r="A124" s="45" t="s">
        <v>122</v>
      </c>
      <c r="B124" s="9" t="s">
        <v>149</v>
      </c>
      <c r="C124" s="63"/>
      <c r="D124" s="8">
        <f t="shared" si="7"/>
        <v>0</v>
      </c>
      <c r="E124" s="7"/>
      <c r="F124" s="64"/>
      <c r="G124" s="64"/>
      <c r="H124" s="64"/>
      <c r="I124" s="45"/>
    </row>
    <row r="125" spans="1:9" ht="12.75">
      <c r="A125" s="45"/>
      <c r="B125" s="9"/>
      <c r="C125" s="63"/>
      <c r="D125" s="8">
        <f t="shared" si="7"/>
        <v>0</v>
      </c>
      <c r="E125" s="7"/>
      <c r="F125" s="64"/>
      <c r="G125" s="64"/>
      <c r="H125" s="64"/>
      <c r="I125" s="45"/>
    </row>
    <row r="126" spans="1:9" ht="25.5">
      <c r="A126" s="45" t="s">
        <v>152</v>
      </c>
      <c r="B126" s="9" t="s">
        <v>151</v>
      </c>
      <c r="C126" s="63"/>
      <c r="D126" s="8">
        <f t="shared" si="7"/>
        <v>0</v>
      </c>
      <c r="E126" s="7"/>
      <c r="F126" s="64"/>
      <c r="G126" s="64"/>
      <c r="H126" s="64"/>
      <c r="I126" s="45"/>
    </row>
    <row r="127" spans="1:9" ht="38.25">
      <c r="A127" s="45" t="s">
        <v>122</v>
      </c>
      <c r="B127" s="9" t="s">
        <v>150</v>
      </c>
      <c r="C127" s="63"/>
      <c r="D127" s="8">
        <f t="shared" si="7"/>
        <v>0</v>
      </c>
      <c r="E127" s="7"/>
      <c r="F127" s="64"/>
      <c r="G127" s="64"/>
      <c r="H127" s="64"/>
      <c r="I127" s="45"/>
    </row>
    <row r="128" spans="1:9" ht="12.75">
      <c r="A128" s="45"/>
      <c r="B128" s="9"/>
      <c r="C128" s="63"/>
      <c r="D128" s="7"/>
      <c r="E128" s="7"/>
      <c r="F128" s="64"/>
      <c r="G128" s="64"/>
      <c r="H128" s="64"/>
      <c r="I128" s="45"/>
    </row>
    <row r="129" spans="1:9" ht="12.75">
      <c r="A129" s="45"/>
      <c r="B129" s="26" t="s">
        <v>47</v>
      </c>
      <c r="C129" s="27">
        <v>340</v>
      </c>
      <c r="D129" s="28">
        <f>D130+D134+D138+D148+D140+D144+D160</f>
        <v>262</v>
      </c>
      <c r="E129" s="28">
        <f>E130+E134+E138+E148+E140+E144+E160</f>
        <v>81.9</v>
      </c>
      <c r="F129" s="28">
        <f>F130+F134+F138+F148+F140+F144+F160</f>
        <v>61.8</v>
      </c>
      <c r="G129" s="28">
        <f>G130+G134+G138+G148+G140+G144+G160</f>
        <v>61.599999999999994</v>
      </c>
      <c r="H129" s="28">
        <f>H130+H134+H138+H148+H140+H144+H160</f>
        <v>56.699999999999996</v>
      </c>
      <c r="I129" s="28" t="e">
        <f>I130+I134+I138+I148</f>
        <v>#REF!</v>
      </c>
    </row>
    <row r="130" spans="1:9" ht="51">
      <c r="A130" s="45"/>
      <c r="B130" s="51" t="s">
        <v>178</v>
      </c>
      <c r="C130" s="72">
        <v>341</v>
      </c>
      <c r="D130" s="52">
        <f aca="true" t="shared" si="8" ref="D130:I130">D131+D132</f>
        <v>0</v>
      </c>
      <c r="E130" s="52">
        <f t="shared" si="8"/>
        <v>0</v>
      </c>
      <c r="F130" s="52">
        <f t="shared" si="8"/>
        <v>0</v>
      </c>
      <c r="G130" s="52">
        <f t="shared" si="8"/>
        <v>0</v>
      </c>
      <c r="H130" s="52">
        <f t="shared" si="8"/>
        <v>0</v>
      </c>
      <c r="I130" s="32">
        <f t="shared" si="8"/>
        <v>0</v>
      </c>
    </row>
    <row r="131" spans="1:9" ht="12.75">
      <c r="A131" s="45" t="s">
        <v>153</v>
      </c>
      <c r="B131" s="31" t="s">
        <v>73</v>
      </c>
      <c r="C131" s="3"/>
      <c r="D131" s="8">
        <f>E131+F131+G131+H131</f>
        <v>0</v>
      </c>
      <c r="E131" s="8"/>
      <c r="F131" s="61"/>
      <c r="G131" s="61"/>
      <c r="H131" s="61"/>
      <c r="I131" s="45"/>
    </row>
    <row r="132" spans="1:9" ht="12.75">
      <c r="A132" s="45"/>
      <c r="B132" s="6"/>
      <c r="C132" s="3"/>
      <c r="D132" s="7"/>
      <c r="E132" s="7"/>
      <c r="F132" s="64"/>
      <c r="G132" s="64"/>
      <c r="H132" s="64"/>
      <c r="I132" s="45"/>
    </row>
    <row r="133" spans="1:9" ht="12.75">
      <c r="A133" s="45"/>
      <c r="B133" s="1"/>
      <c r="C133" s="3"/>
      <c r="D133" s="8"/>
      <c r="E133" s="8"/>
      <c r="F133" s="61"/>
      <c r="G133" s="61"/>
      <c r="H133" s="61"/>
      <c r="I133" s="45"/>
    </row>
    <row r="134" spans="1:9" ht="25.5">
      <c r="A134" s="45"/>
      <c r="B134" s="51" t="s">
        <v>176</v>
      </c>
      <c r="C134" s="72">
        <v>342</v>
      </c>
      <c r="D134" s="41">
        <f>D135+D136</f>
        <v>227.3</v>
      </c>
      <c r="E134" s="41">
        <f>E135+E136</f>
        <v>56.9</v>
      </c>
      <c r="F134" s="41">
        <f>F135+F136</f>
        <v>56.9</v>
      </c>
      <c r="G134" s="41">
        <f>G135+G136</f>
        <v>56.8</v>
      </c>
      <c r="H134" s="41">
        <f>H135+H136</f>
        <v>56.699999999999996</v>
      </c>
      <c r="I134" s="32" t="e">
        <f>#REF!+I135</f>
        <v>#REF!</v>
      </c>
    </row>
    <row r="135" spans="1:9" ht="25.5">
      <c r="A135" s="45" t="s">
        <v>154</v>
      </c>
      <c r="B135" s="9" t="s">
        <v>86</v>
      </c>
      <c r="C135" s="53"/>
      <c r="D135" s="64">
        <f>E135+F135+G135+H135</f>
        <v>161.5</v>
      </c>
      <c r="E135" s="64">
        <v>40.4</v>
      </c>
      <c r="F135" s="64">
        <v>40.4</v>
      </c>
      <c r="G135" s="64">
        <v>40.4</v>
      </c>
      <c r="H135" s="64">
        <v>40.3</v>
      </c>
      <c r="I135" s="45"/>
    </row>
    <row r="136" spans="1:9" ht="25.5">
      <c r="A136" s="45" t="s">
        <v>154</v>
      </c>
      <c r="B136" s="9" t="s">
        <v>87</v>
      </c>
      <c r="C136" s="53"/>
      <c r="D136" s="64">
        <f>E136+F136+G136+H136</f>
        <v>65.8</v>
      </c>
      <c r="E136" s="64">
        <v>16.5</v>
      </c>
      <c r="F136" s="64">
        <v>16.5</v>
      </c>
      <c r="G136" s="64">
        <v>16.4</v>
      </c>
      <c r="H136" s="64">
        <v>16.4</v>
      </c>
      <c r="I136" s="45"/>
    </row>
    <row r="137" spans="1:9" ht="12.75">
      <c r="A137" s="45"/>
      <c r="B137" s="54"/>
      <c r="C137" s="55"/>
      <c r="D137" s="7"/>
      <c r="E137" s="7"/>
      <c r="F137" s="64"/>
      <c r="G137" s="64"/>
      <c r="H137" s="64"/>
      <c r="I137" s="45"/>
    </row>
    <row r="138" spans="1:9" ht="29.25" customHeight="1">
      <c r="A138" s="45" t="s">
        <v>157</v>
      </c>
      <c r="B138" s="51" t="s">
        <v>177</v>
      </c>
      <c r="C138" s="72">
        <v>343</v>
      </c>
      <c r="D138" s="7">
        <f>E138+F138+G138+H138</f>
        <v>0</v>
      </c>
      <c r="E138" s="7"/>
      <c r="F138" s="64"/>
      <c r="G138" s="64"/>
      <c r="H138" s="64"/>
      <c r="I138" s="45"/>
    </row>
    <row r="139" spans="1:9" ht="12.75">
      <c r="A139" s="45"/>
      <c r="B139" s="1"/>
      <c r="C139" s="43"/>
      <c r="D139" s="7"/>
      <c r="E139" s="7"/>
      <c r="F139" s="64"/>
      <c r="G139" s="64"/>
      <c r="H139" s="64"/>
      <c r="I139" s="45"/>
    </row>
    <row r="140" spans="1:9" ht="27">
      <c r="A140" s="45"/>
      <c r="B140" s="73" t="s">
        <v>155</v>
      </c>
      <c r="C140" s="72">
        <v>344</v>
      </c>
      <c r="D140" s="7">
        <f>D141+D142</f>
        <v>0</v>
      </c>
      <c r="E140" s="7">
        <f>E141+E142</f>
        <v>0</v>
      </c>
      <c r="F140" s="7">
        <f>F141+F142</f>
        <v>0</v>
      </c>
      <c r="G140" s="7">
        <f>G141+G142</f>
        <v>0</v>
      </c>
      <c r="H140" s="7">
        <f>H141+H142</f>
        <v>0</v>
      </c>
      <c r="I140" s="45"/>
    </row>
    <row r="141" spans="1:9" ht="12.75">
      <c r="A141" s="45" t="s">
        <v>158</v>
      </c>
      <c r="B141" s="69" t="s">
        <v>156</v>
      </c>
      <c r="C141" s="43"/>
      <c r="D141" s="7">
        <f>E141+F141+G141+H141</f>
        <v>0</v>
      </c>
      <c r="E141" s="7"/>
      <c r="F141" s="64"/>
      <c r="G141" s="64"/>
      <c r="H141" s="64"/>
      <c r="I141" s="45"/>
    </row>
    <row r="142" spans="1:9" ht="12.75">
      <c r="A142" s="45" t="s">
        <v>158</v>
      </c>
      <c r="B142" s="69" t="s">
        <v>97</v>
      </c>
      <c r="C142" s="43"/>
      <c r="D142" s="7">
        <f>E142+F142+G142+H142</f>
        <v>0</v>
      </c>
      <c r="E142" s="7"/>
      <c r="F142" s="64"/>
      <c r="G142" s="64"/>
      <c r="H142" s="64"/>
      <c r="I142" s="45"/>
    </row>
    <row r="143" spans="1:9" ht="12.75">
      <c r="A143" s="45"/>
      <c r="B143" s="69"/>
      <c r="C143" s="43"/>
      <c r="D143" s="7"/>
      <c r="E143" s="7"/>
      <c r="F143" s="64"/>
      <c r="G143" s="64"/>
      <c r="H143" s="64"/>
      <c r="I143" s="45"/>
    </row>
    <row r="144" spans="1:9" ht="26.25" customHeight="1">
      <c r="A144" s="45"/>
      <c r="B144" s="77" t="s">
        <v>161</v>
      </c>
      <c r="C144" s="72">
        <v>345</v>
      </c>
      <c r="D144" s="7">
        <f>D145+D146</f>
        <v>0</v>
      </c>
      <c r="E144" s="7">
        <f>E145+E146</f>
        <v>0</v>
      </c>
      <c r="F144" s="7">
        <f>F145+F146</f>
        <v>0</v>
      </c>
      <c r="G144" s="7">
        <f>G145+G146</f>
        <v>0</v>
      </c>
      <c r="H144" s="7">
        <f>H145+H146</f>
        <v>0</v>
      </c>
      <c r="I144" s="45"/>
    </row>
    <row r="145" spans="1:9" ht="12.75">
      <c r="A145" s="45" t="s">
        <v>162</v>
      </c>
      <c r="B145" s="12" t="s">
        <v>163</v>
      </c>
      <c r="C145" s="43"/>
      <c r="D145" s="7">
        <f>E145+F145+G145+H145</f>
        <v>0</v>
      </c>
      <c r="E145" s="7"/>
      <c r="F145" s="64"/>
      <c r="G145" s="64"/>
      <c r="H145" s="64"/>
      <c r="I145" s="45"/>
    </row>
    <row r="146" spans="1:9" ht="38.25">
      <c r="A146" s="45" t="s">
        <v>162</v>
      </c>
      <c r="B146" s="12" t="s">
        <v>164</v>
      </c>
      <c r="C146" s="43"/>
      <c r="D146" s="7">
        <f>E146+F146+G146+H146</f>
        <v>0</v>
      </c>
      <c r="E146" s="7"/>
      <c r="F146" s="64"/>
      <c r="G146" s="64"/>
      <c r="H146" s="64"/>
      <c r="I146" s="45"/>
    </row>
    <row r="147" spans="1:9" ht="12.75">
      <c r="A147" s="45"/>
      <c r="B147" s="32"/>
      <c r="C147" s="3"/>
      <c r="D147" s="7"/>
      <c r="E147" s="7"/>
      <c r="F147" s="64"/>
      <c r="G147" s="64"/>
      <c r="H147" s="64"/>
      <c r="I147" s="45"/>
    </row>
    <row r="148" spans="1:9" ht="27.75" customHeight="1">
      <c r="A148" s="45"/>
      <c r="B148" s="51" t="s">
        <v>175</v>
      </c>
      <c r="C148" s="74">
        <v>346</v>
      </c>
      <c r="D148" s="41">
        <f>D149+D150+D151+D152+D153+D154+D155+D156+D157+D158</f>
        <v>34.7</v>
      </c>
      <c r="E148" s="41">
        <f>E149+E150+E151+E152+E153+E154+E155+E156+E157+E158</f>
        <v>25</v>
      </c>
      <c r="F148" s="41">
        <f>F149+F150+F151+F152+F153+F154+F155+F156+F157+F158</f>
        <v>4.9</v>
      </c>
      <c r="G148" s="41">
        <f>G149+G150+G151+G152+G153+G154+G155+G156+G157+G158</f>
        <v>4.8</v>
      </c>
      <c r="H148" s="41">
        <f>H149+H150+H151+H152+H153+H154+H155+H156+H157+H158</f>
        <v>0</v>
      </c>
      <c r="I148" s="41" t="e">
        <f>I150+I151+I152+#REF!+I153+I154+I159+#REF!+#REF!+#REF!+#REF!+I149</f>
        <v>#REF!</v>
      </c>
    </row>
    <row r="149" spans="1:9" ht="25.5">
      <c r="A149" s="45" t="s">
        <v>172</v>
      </c>
      <c r="B149" s="40" t="s">
        <v>167</v>
      </c>
      <c r="C149" s="11"/>
      <c r="D149" s="7">
        <f aca="true" t="shared" si="9" ref="D149:D158">E149+F149+G149+H149</f>
        <v>0</v>
      </c>
      <c r="E149" s="7"/>
      <c r="F149" s="7"/>
      <c r="G149" s="7"/>
      <c r="H149" s="7"/>
      <c r="I149" s="32"/>
    </row>
    <row r="150" spans="1:9" ht="25.5">
      <c r="A150" s="45" t="s">
        <v>169</v>
      </c>
      <c r="B150" s="40" t="s">
        <v>83</v>
      </c>
      <c r="C150" s="11"/>
      <c r="D150" s="7">
        <f t="shared" si="9"/>
        <v>0</v>
      </c>
      <c r="E150" s="7"/>
      <c r="F150" s="7"/>
      <c r="G150" s="7"/>
      <c r="H150" s="7"/>
      <c r="I150" s="32"/>
    </row>
    <row r="151" spans="1:9" ht="12.75">
      <c r="A151" s="45" t="s">
        <v>170</v>
      </c>
      <c r="B151" s="40" t="s">
        <v>84</v>
      </c>
      <c r="C151" s="11"/>
      <c r="D151" s="7">
        <f t="shared" si="9"/>
        <v>25</v>
      </c>
      <c r="E151" s="7">
        <v>25</v>
      </c>
      <c r="F151" s="7"/>
      <c r="G151" s="7"/>
      <c r="H151" s="7"/>
      <c r="I151" s="32"/>
    </row>
    <row r="152" spans="1:9" ht="12.75">
      <c r="A152" s="45" t="s">
        <v>173</v>
      </c>
      <c r="B152" s="6" t="s">
        <v>74</v>
      </c>
      <c r="C152" s="3"/>
      <c r="D152" s="7">
        <f t="shared" si="9"/>
        <v>0</v>
      </c>
      <c r="E152" s="7"/>
      <c r="F152" s="64"/>
      <c r="G152" s="64"/>
      <c r="H152" s="64"/>
      <c r="I152" s="45"/>
    </row>
    <row r="153" spans="1:9" ht="41.25" customHeight="1">
      <c r="A153" s="45" t="s">
        <v>174</v>
      </c>
      <c r="B153" s="56" t="s">
        <v>75</v>
      </c>
      <c r="C153" s="3"/>
      <c r="D153" s="7">
        <f t="shared" si="9"/>
        <v>0</v>
      </c>
      <c r="E153" s="7"/>
      <c r="F153" s="64"/>
      <c r="G153" s="64"/>
      <c r="H153" s="64"/>
      <c r="I153" s="45"/>
    </row>
    <row r="154" spans="1:9" ht="12.75">
      <c r="A154" s="45" t="s">
        <v>173</v>
      </c>
      <c r="B154" s="31" t="s">
        <v>125</v>
      </c>
      <c r="C154" s="3"/>
      <c r="D154" s="7">
        <f t="shared" si="9"/>
        <v>0</v>
      </c>
      <c r="E154" s="7"/>
      <c r="F154" s="64"/>
      <c r="G154" s="64"/>
      <c r="H154" s="64"/>
      <c r="I154" s="45"/>
    </row>
    <row r="155" spans="1:9" ht="25.5">
      <c r="A155" s="45" t="s">
        <v>183</v>
      </c>
      <c r="B155" s="78" t="s">
        <v>160</v>
      </c>
      <c r="C155" s="3"/>
      <c r="D155" s="7">
        <f t="shared" si="9"/>
        <v>0</v>
      </c>
      <c r="E155" s="7"/>
      <c r="F155" s="64"/>
      <c r="G155" s="64"/>
      <c r="H155" s="64"/>
      <c r="I155" s="45"/>
    </row>
    <row r="156" spans="1:9" ht="12.75">
      <c r="A156" s="45" t="s">
        <v>183</v>
      </c>
      <c r="B156" s="12" t="s">
        <v>165</v>
      </c>
      <c r="C156" s="3"/>
      <c r="D156" s="7">
        <f t="shared" si="9"/>
        <v>9.7</v>
      </c>
      <c r="E156" s="7"/>
      <c r="F156" s="64">
        <v>4.9</v>
      </c>
      <c r="G156" s="64">
        <v>4.8</v>
      </c>
      <c r="H156" s="64"/>
      <c r="I156" s="45"/>
    </row>
    <row r="157" spans="1:9" ht="38.25">
      <c r="A157" s="45" t="s">
        <v>183</v>
      </c>
      <c r="B157" s="12" t="s">
        <v>166</v>
      </c>
      <c r="C157" s="3"/>
      <c r="D157" s="7">
        <f t="shared" si="9"/>
        <v>0</v>
      </c>
      <c r="E157" s="7"/>
      <c r="F157" s="64"/>
      <c r="G157" s="64"/>
      <c r="H157" s="64"/>
      <c r="I157" s="45"/>
    </row>
    <row r="158" spans="1:9" ht="25.5">
      <c r="A158" s="45" t="s">
        <v>184</v>
      </c>
      <c r="B158" s="79" t="s">
        <v>54</v>
      </c>
      <c r="C158" s="3"/>
      <c r="D158" s="7">
        <f t="shared" si="9"/>
        <v>0</v>
      </c>
      <c r="E158" s="7"/>
      <c r="F158" s="64"/>
      <c r="G158" s="64"/>
      <c r="H158" s="64"/>
      <c r="I158" s="45"/>
    </row>
    <row r="159" spans="1:9" ht="12.75">
      <c r="A159" s="45"/>
      <c r="B159" s="6"/>
      <c r="C159" s="3"/>
      <c r="D159" s="7"/>
      <c r="E159" s="7"/>
      <c r="F159" s="64"/>
      <c r="G159" s="64"/>
      <c r="H159" s="64"/>
      <c r="I159" s="45"/>
    </row>
    <row r="160" spans="1:9" ht="46.5" customHeight="1">
      <c r="A160" s="45"/>
      <c r="B160" s="75" t="s">
        <v>159</v>
      </c>
      <c r="C160" s="76">
        <v>349</v>
      </c>
      <c r="D160" s="7">
        <f>D161</f>
        <v>0</v>
      </c>
      <c r="E160" s="7">
        <f>E161</f>
        <v>0</v>
      </c>
      <c r="F160" s="7">
        <f>F161</f>
        <v>0</v>
      </c>
      <c r="G160" s="7">
        <f>G161</f>
        <v>0</v>
      </c>
      <c r="H160" s="7">
        <f>H161</f>
        <v>0</v>
      </c>
      <c r="I160" s="60"/>
    </row>
    <row r="161" spans="1:9" ht="25.5" customHeight="1">
      <c r="A161" s="45" t="s">
        <v>171</v>
      </c>
      <c r="B161" s="80" t="s">
        <v>168</v>
      </c>
      <c r="C161" s="12"/>
      <c r="D161" s="7">
        <f>E161+F161+G161+H161</f>
        <v>0</v>
      </c>
      <c r="E161" s="7"/>
      <c r="F161" s="64"/>
      <c r="G161" s="64"/>
      <c r="H161" s="64"/>
      <c r="I161" s="60"/>
    </row>
    <row r="162" spans="1:9" ht="18" customHeight="1">
      <c r="A162" s="45"/>
      <c r="B162" s="79"/>
      <c r="C162" s="12"/>
      <c r="D162" s="7"/>
      <c r="E162" s="7"/>
      <c r="F162" s="64"/>
      <c r="G162" s="64"/>
      <c r="H162" s="64"/>
      <c r="I162" s="60"/>
    </row>
    <row r="163" spans="1:9" ht="20.25" customHeight="1">
      <c r="A163" s="60"/>
      <c r="B163" s="79"/>
      <c r="C163" s="4"/>
      <c r="D163" s="7"/>
      <c r="E163" s="7"/>
      <c r="F163" s="64"/>
      <c r="G163" s="64"/>
      <c r="H163" s="64"/>
      <c r="I163" s="60"/>
    </row>
    <row r="164" spans="2:8" ht="15">
      <c r="B164" s="85" t="s">
        <v>76</v>
      </c>
      <c r="C164" s="86"/>
      <c r="D164" s="57">
        <f>D119+D114+D21+D6+D109</f>
        <v>543.6</v>
      </c>
      <c r="E164" s="57">
        <f>E119+E114+E21+E6+E109</f>
        <v>131.60000000000002</v>
      </c>
      <c r="F164" s="57">
        <f>F119+F114+F21+F6+F109</f>
        <v>220.39999999999998</v>
      </c>
      <c r="G164" s="57">
        <f>G119+G114+G21+G6+G109</f>
        <v>109</v>
      </c>
      <c r="H164" s="57">
        <f>H119+H114+H21+H6+H109</f>
        <v>82.6</v>
      </c>
    </row>
    <row r="165" spans="2:3" ht="15.75">
      <c r="B165" s="10"/>
      <c r="C165" s="58"/>
    </row>
    <row r="166" spans="2:3" ht="12.75" customHeight="1">
      <c r="B166" s="10"/>
      <c r="C166" s="58"/>
    </row>
  </sheetData>
  <sheetProtection/>
  <mergeCells count="8">
    <mergeCell ref="B3:E3"/>
    <mergeCell ref="B46:C46"/>
    <mergeCell ref="B164:C164"/>
    <mergeCell ref="A4:A5"/>
    <mergeCell ref="E4:H4"/>
    <mergeCell ref="B4:B5"/>
    <mergeCell ref="C4:C5"/>
    <mergeCell ref="D4:D5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2016-12-20T11:01:55Z</cp:lastPrinted>
  <dcterms:created xsi:type="dcterms:W3CDTF">1996-10-08T23:32:33Z</dcterms:created>
  <dcterms:modified xsi:type="dcterms:W3CDTF">2020-01-29T06:35:20Z</dcterms:modified>
  <cp:category/>
  <cp:version/>
  <cp:contentType/>
  <cp:contentStatus/>
</cp:coreProperties>
</file>